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2"/>
  </bookViews>
  <sheets>
    <sheet name="двойки-мъже" sheetId="1" r:id="rId1"/>
    <sheet name="двойки-жени" sheetId="2" r:id="rId2"/>
    <sheet name="тройки-мъже" sheetId="3" r:id="rId3"/>
  </sheets>
  <externalReferences>
    <externalReference r:id="rId6"/>
  </externalReferences>
  <definedNames>
    <definedName name="_xlnm.Print_Area" localSheetId="0">'двойки-мъже'!$A$1:$Q$36</definedName>
  </definedNames>
  <calcPr fullCalcOnLoad="1"/>
</workbook>
</file>

<file path=xl/sharedStrings.xml><?xml version="1.0" encoding="utf-8"?>
<sst xmlns="http://schemas.openxmlformats.org/spreadsheetml/2006/main" count="190" uniqueCount="62">
  <si>
    <t>мач</t>
  </si>
  <si>
    <t>1-2 място</t>
  </si>
  <si>
    <t>3-4 място</t>
  </si>
  <si>
    <t>Калоян Иванов</t>
  </si>
  <si>
    <t>Асен Петров</t>
  </si>
  <si>
    <t>Адонис Бекас</t>
  </si>
  <si>
    <t>Христо Георгиев</t>
  </si>
  <si>
    <t>Георги Димов</t>
  </si>
  <si>
    <t>Николай Петров</t>
  </si>
  <si>
    <t>Георги Божилов</t>
  </si>
  <si>
    <t>Диан Динев</t>
  </si>
  <si>
    <t>Николай Мадолев</t>
  </si>
  <si>
    <t>Нино Трендафилов</t>
  </si>
  <si>
    <t>Тодор Личев</t>
  </si>
  <si>
    <t>Андрей Нещерев</t>
  </si>
  <si>
    <t>Мавитан Чифтчи</t>
  </si>
  <si>
    <t>Боян Донов</t>
  </si>
  <si>
    <t>Юли Петров</t>
  </si>
  <si>
    <t>Татяна Стойкова</t>
  </si>
  <si>
    <t>Мария Николова</t>
  </si>
  <si>
    <t>Деница Тихолова</t>
  </si>
  <si>
    <t>Боряна Тихолова</t>
  </si>
  <si>
    <t>Полина Георгиева</t>
  </si>
  <si>
    <t xml:space="preserve">Елена Богданова </t>
  </si>
  <si>
    <t>Полина Шишманова</t>
  </si>
  <si>
    <t>Галя Георгиева</t>
  </si>
  <si>
    <t>Марина Стефанова</t>
  </si>
  <si>
    <t>Райна Нашкова</t>
  </si>
  <si>
    <t>София Христова</t>
  </si>
  <si>
    <t>Ваня Петрова</t>
  </si>
  <si>
    <t>Елена Богданова</t>
  </si>
  <si>
    <t>Красимир Георгиев</t>
  </si>
  <si>
    <t>1-2 МЯСТО</t>
  </si>
  <si>
    <t>КЛАСИРАНЕ</t>
  </si>
  <si>
    <t>БК АТИА</t>
  </si>
  <si>
    <t>БК Академик-2001</t>
  </si>
  <si>
    <t>БК Ескалибур</t>
  </si>
  <si>
    <t>Полина георгиева</t>
  </si>
  <si>
    <t>БК Страйк Мания</t>
  </si>
  <si>
    <t>КОРОНА-БЛАГОЕВГРАД</t>
  </si>
  <si>
    <t>сбор</t>
  </si>
  <si>
    <t>средно</t>
  </si>
  <si>
    <t>МЕГА</t>
  </si>
  <si>
    <t>Георги Кръстев</t>
  </si>
  <si>
    <t>Славчо Кордев</t>
  </si>
  <si>
    <t>СТРАЙКЪРС</t>
  </si>
  <si>
    <t>СТРАЙК МАНИЯ</t>
  </si>
  <si>
    <t>Радослав Сонев</t>
  </si>
  <si>
    <t>Никола Николов</t>
  </si>
  <si>
    <t>ЧЕТВЪРТФИНАЛИ</t>
  </si>
  <si>
    <t>За полуфиналите продължават тройките на "Корона-Благоевград" и "Страйк Мания"</t>
  </si>
  <si>
    <t>ГАЛАКСИ</t>
  </si>
  <si>
    <t>ЛЕВСКИ</t>
  </si>
  <si>
    <t>Антон Чернев</t>
  </si>
  <si>
    <t>ПОЛУФИНАЛИ</t>
  </si>
  <si>
    <t>ФИНАЛ</t>
  </si>
  <si>
    <t>мач за 3-4 място</t>
  </si>
  <si>
    <t>БК Галакси</t>
  </si>
  <si>
    <t>БК Мега</t>
  </si>
  <si>
    <t>Диан динев</t>
  </si>
  <si>
    <t>БК Левски</t>
  </si>
  <si>
    <t>БК Корона-Благоевград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</si>
</sst>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sz val="8"/>
      <color indexed="10"/>
      <name val="Calibri"/>
      <family val="2"/>
    </font>
    <font>
      <sz val="8"/>
      <color indexed="12"/>
      <name val="Arial Narrow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8"/>
      <color indexed="10"/>
      <name val="Calibri"/>
      <family val="2"/>
    </font>
    <font>
      <b/>
      <sz val="11"/>
      <color indexed="12"/>
      <name val="Arial Narrow"/>
      <family val="2"/>
    </font>
    <font>
      <sz val="9"/>
      <color indexed="12"/>
      <name val="Calibri"/>
      <family val="2"/>
    </font>
    <font>
      <b/>
      <sz val="8"/>
      <color indexed="8"/>
      <name val="Calibri"/>
      <family val="2"/>
    </font>
    <font>
      <b/>
      <sz val="9"/>
      <color indexed="10"/>
      <name val="Calibri"/>
      <family val="2"/>
    </font>
    <font>
      <b/>
      <sz val="12"/>
      <color indexed="10"/>
      <name val="Arial Narrow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4"/>
      <color indexed="10"/>
      <name val="Calibri"/>
      <family val="2"/>
    </font>
    <font>
      <b/>
      <u val="single"/>
      <sz val="12"/>
      <color indexed="17"/>
      <name val="Calibri"/>
      <family val="2"/>
    </font>
    <font>
      <b/>
      <u val="single"/>
      <sz val="14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8"/>
      <color rgb="FF0000FF"/>
      <name val="Arial Narrow"/>
      <family val="2"/>
    </font>
    <font>
      <b/>
      <sz val="8"/>
      <color rgb="FFFF0000"/>
      <name val="Calibri"/>
      <family val="2"/>
    </font>
    <font>
      <sz val="9"/>
      <color rgb="FF0000FF"/>
      <name val="Calibri"/>
      <family val="2"/>
    </font>
    <font>
      <b/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0000FF"/>
      <name val="Arial Narrow"/>
      <family val="2"/>
    </font>
    <font>
      <b/>
      <sz val="12"/>
      <color rgb="FFFF0000"/>
      <name val="Arial Narrow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sz val="9"/>
      <color theme="1"/>
      <name val="Calibri"/>
      <family val="2"/>
    </font>
    <font>
      <b/>
      <u val="single"/>
      <sz val="11"/>
      <color rgb="FFFF0000"/>
      <name val="Calibri"/>
      <family val="2"/>
    </font>
    <font>
      <b/>
      <u val="single"/>
      <sz val="11"/>
      <color rgb="FF0000FF"/>
      <name val="Calibri"/>
      <family val="2"/>
    </font>
    <font>
      <b/>
      <sz val="14"/>
      <color rgb="FFFF0000"/>
      <name val="Calibri"/>
      <family val="2"/>
    </font>
    <font>
      <b/>
      <u val="single"/>
      <sz val="12"/>
      <color rgb="FF00B050"/>
      <name val="Calibri"/>
      <family val="2"/>
    </font>
    <font>
      <b/>
      <u val="single"/>
      <sz val="14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6" fillId="33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7" fillId="34" borderId="0" xfId="0" applyFont="1" applyFill="1" applyAlignment="1">
      <alignment horizontal="center" vertical="center"/>
    </xf>
    <xf numFmtId="0" fontId="5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7" fillId="0" borderId="0" xfId="0" applyFont="1" applyFill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vertical="center"/>
    </xf>
    <xf numFmtId="0" fontId="58" fillId="0" borderId="14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56" fillId="34" borderId="10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vertical="center"/>
    </xf>
    <xf numFmtId="0" fontId="56" fillId="34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56" fillId="33" borderId="17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0" fontId="58" fillId="0" borderId="17" xfId="0" applyFont="1" applyBorder="1" applyAlignment="1">
      <alignment horizontal="left" vertical="center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8" fillId="0" borderId="18" xfId="0" applyFont="1" applyBorder="1" applyAlignment="1">
      <alignment horizontal="center" vertical="center"/>
    </xf>
    <xf numFmtId="0" fontId="58" fillId="0" borderId="18" xfId="0" applyFont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Border="1" applyAlignment="1">
      <alignment/>
    </xf>
    <xf numFmtId="0" fontId="65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63" fillId="0" borderId="11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5" fillId="0" borderId="12" xfId="0" applyFont="1" applyBorder="1" applyAlignment="1">
      <alignment vertical="center"/>
    </xf>
    <xf numFmtId="0" fontId="63" fillId="0" borderId="2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0" fontId="63" fillId="34" borderId="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63" fillId="0" borderId="17" xfId="0" applyFont="1" applyFill="1" applyBorder="1" applyAlignment="1">
      <alignment horizontal="left" vertical="center"/>
    </xf>
    <xf numFmtId="0" fontId="68" fillId="34" borderId="21" xfId="0" applyFont="1" applyFill="1" applyBorder="1" applyAlignment="1">
      <alignment horizontal="left" vertical="center"/>
    </xf>
    <xf numFmtId="0" fontId="54" fillId="0" borderId="21" xfId="0" applyFont="1" applyBorder="1" applyAlignment="1">
      <alignment horizontal="center" vertical="center"/>
    </xf>
    <xf numFmtId="0" fontId="68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4" fillId="34" borderId="21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2" fontId="54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0" fontId="70" fillId="0" borderId="2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1" fillId="0" borderId="0" xfId="0" applyFont="1" applyAlignment="1">
      <alignment horizontal="left"/>
    </xf>
    <xf numFmtId="0" fontId="69" fillId="0" borderId="22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74" fillId="0" borderId="0" xfId="0" applyFont="1" applyFill="1" applyAlignment="1">
      <alignment horizontal="center" vertical="center"/>
    </xf>
    <xf numFmtId="0" fontId="68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2" fontId="0" fillId="0" borderId="21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ill="1" applyAlignment="1">
      <alignment horizontal="center" vertic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2"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0033CC"/>
      </font>
    </dxf>
    <dxf>
      <font>
        <color rgb="FFFF0000"/>
      </font>
    </dxf>
    <dxf>
      <font>
        <color rgb="FFFF0000"/>
      </font>
      <border/>
    </dxf>
    <dxf>
      <font>
        <color rgb="FF0033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orge%20Personel\BOWLING\9-ti%20krug\NC2009-2010_round_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ъже"/>
      <sheetName val="Жени"/>
      <sheetName val="класиране - мъже А"/>
      <sheetName val="класиране - мъже Б"/>
      <sheetName val="класиране - жени"/>
      <sheetName val="A Група"/>
      <sheetName val="Б Група"/>
      <sheetName val="Ж финал"/>
      <sheetName val="1-ва серия"/>
      <sheetName val="2-ра серия"/>
      <sheetName val="3-та серия"/>
      <sheetName val="4-та серия"/>
      <sheetName val="Sheet1"/>
    </sheetNames>
    <sheetDataSet>
      <sheetData sheetId="2">
        <row r="2">
          <cell r="A2">
            <v>1</v>
          </cell>
          <cell r="B2" t="str">
            <v>Адонис Бекас (Мега)</v>
          </cell>
        </row>
        <row r="3">
          <cell r="A3">
            <v>2</v>
          </cell>
          <cell r="B3" t="str">
            <v>Калоян Иванов (Левски)</v>
          </cell>
        </row>
        <row r="4">
          <cell r="A4">
            <v>3</v>
          </cell>
          <cell r="B4" t="str">
            <v>Христо Георгиев (Галакси)</v>
          </cell>
        </row>
        <row r="5">
          <cell r="A5">
            <v>4</v>
          </cell>
          <cell r="B5" t="str">
            <v>Георги Димов (Мега)</v>
          </cell>
        </row>
        <row r="6">
          <cell r="A6">
            <v>5</v>
          </cell>
          <cell r="B6" t="str">
            <v>Веселин Петров (Мега)</v>
          </cell>
        </row>
        <row r="7">
          <cell r="A7">
            <v>6</v>
          </cell>
          <cell r="B7" t="str">
            <v>Пламен Станчев (Мега)</v>
          </cell>
        </row>
        <row r="8">
          <cell r="A8">
            <v>7</v>
          </cell>
          <cell r="B8" t="str">
            <v>Николай Петров (Мега)</v>
          </cell>
        </row>
        <row r="9">
          <cell r="A9">
            <v>8</v>
          </cell>
          <cell r="B9" t="str">
            <v>Георги Кръстев (Мега)</v>
          </cell>
        </row>
        <row r="10">
          <cell r="A10">
            <v>9</v>
          </cell>
          <cell r="B10" t="str">
            <v>Мавитан Чифтчи (Галакси)</v>
          </cell>
        </row>
        <row r="11">
          <cell r="A11">
            <v>10</v>
          </cell>
          <cell r="B11" t="str">
            <v>Георги Божилов (Страйк Мания)</v>
          </cell>
        </row>
        <row r="12">
          <cell r="A12">
            <v>11</v>
          </cell>
          <cell r="B12" t="str">
            <v>Антоан-Никола Трендафилов (Корона-Благоевград)</v>
          </cell>
        </row>
        <row r="13">
          <cell r="A13">
            <v>12</v>
          </cell>
          <cell r="B13" t="str">
            <v>Парашкев Богданов (Страйк Мания)</v>
          </cell>
        </row>
        <row r="14">
          <cell r="A14">
            <v>13</v>
          </cell>
          <cell r="B14" t="str">
            <v>Явор Миланов (Академик-2001)</v>
          </cell>
        </row>
        <row r="15">
          <cell r="A15">
            <v>14</v>
          </cell>
          <cell r="B15" t="str">
            <v>Асен Петров (Левски)</v>
          </cell>
        </row>
        <row r="16">
          <cell r="A16">
            <v>15</v>
          </cell>
          <cell r="B16" t="str">
            <v>Бранко Сергиевски (ЦСКА-2005)</v>
          </cell>
        </row>
        <row r="17">
          <cell r="A17">
            <v>16</v>
          </cell>
          <cell r="B17" t="str">
            <v>Юли Петров (Мега)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25">
      <selection activeCell="B54" sqref="B54:C66"/>
    </sheetView>
  </sheetViews>
  <sheetFormatPr defaultColWidth="9.140625" defaultRowHeight="15"/>
  <cols>
    <col min="1" max="1" width="3.57421875" style="4" bestFit="1" customWidth="1"/>
    <col min="2" max="2" width="2.7109375" style="29" bestFit="1" customWidth="1"/>
    <col min="3" max="3" width="12.8515625" style="16" bestFit="1" customWidth="1"/>
    <col min="4" max="6" width="4.7109375" style="78" customWidth="1"/>
    <col min="7" max="7" width="4.7109375" style="79" customWidth="1"/>
    <col min="8" max="8" width="11.421875" style="28" bestFit="1" customWidth="1"/>
    <col min="9" max="12" width="4.7109375" style="49" customWidth="1"/>
    <col min="13" max="13" width="17.8515625" style="28" bestFit="1" customWidth="1"/>
    <col min="14" max="15" width="4.7109375" style="30" customWidth="1"/>
    <col min="16" max="16" width="4.7109375" style="69" customWidth="1"/>
    <col min="17" max="17" width="5.00390625" style="31" customWidth="1"/>
    <col min="18" max="18" width="9.140625" style="31" customWidth="1"/>
  </cols>
  <sheetData>
    <row r="1" spans="2:16" ht="10.5" customHeight="1">
      <c r="B1" s="5"/>
      <c r="C1" s="3"/>
      <c r="D1" s="70"/>
      <c r="E1" s="70"/>
      <c r="F1" s="70"/>
      <c r="G1" s="71"/>
      <c r="H1" s="6"/>
      <c r="I1" s="65"/>
      <c r="J1" s="65"/>
      <c r="K1" s="65"/>
      <c r="L1" s="65"/>
      <c r="M1" s="6"/>
      <c r="N1" s="20"/>
      <c r="O1" s="20"/>
      <c r="P1" s="68"/>
    </row>
    <row r="2" spans="1:16" ht="10.5" customHeight="1" thickBot="1">
      <c r="A2" s="4" t="s">
        <v>0</v>
      </c>
      <c r="B2" s="5"/>
      <c r="C2" s="37"/>
      <c r="D2" s="72">
        <v>1</v>
      </c>
      <c r="E2" s="72">
        <v>2</v>
      </c>
      <c r="F2" s="72">
        <v>3</v>
      </c>
      <c r="G2" s="72"/>
      <c r="H2" s="6"/>
      <c r="I2" s="65"/>
      <c r="J2" s="65"/>
      <c r="K2" s="65"/>
      <c r="L2" s="65"/>
      <c r="M2" s="6"/>
      <c r="N2" s="20"/>
      <c r="O2" s="20"/>
      <c r="P2" s="68"/>
    </row>
    <row r="3" spans="2:16" ht="15" customHeight="1">
      <c r="B3" s="93">
        <v>1</v>
      </c>
      <c r="C3" s="6" t="s">
        <v>4</v>
      </c>
      <c r="D3" s="65">
        <v>185</v>
      </c>
      <c r="E3" s="65">
        <v>181</v>
      </c>
      <c r="F3" s="65"/>
      <c r="G3" s="73">
        <f>D3+E3+F3</f>
        <v>366</v>
      </c>
      <c r="H3" s="6"/>
      <c r="I3" s="65"/>
      <c r="J3" s="65"/>
      <c r="K3" s="65"/>
      <c r="L3" s="65"/>
      <c r="M3" s="6"/>
      <c r="N3" s="20"/>
      <c r="O3" s="20"/>
      <c r="P3" s="68"/>
    </row>
    <row r="4" spans="2:16" ht="15" customHeight="1">
      <c r="B4" s="93"/>
      <c r="C4" s="6" t="s">
        <v>3</v>
      </c>
      <c r="D4" s="65">
        <v>199</v>
      </c>
      <c r="E4" s="65">
        <v>214</v>
      </c>
      <c r="F4" s="65"/>
      <c r="G4" s="54">
        <f>D4+E4+F4</f>
        <v>413</v>
      </c>
      <c r="H4" s="6"/>
      <c r="I4" s="81">
        <v>1</v>
      </c>
      <c r="J4" s="81">
        <v>2</v>
      </c>
      <c r="K4" s="65"/>
      <c r="L4" s="65"/>
      <c r="M4" s="6"/>
      <c r="N4" s="20"/>
      <c r="O4" s="20"/>
      <c r="P4" s="68"/>
    </row>
    <row r="5" spans="1:18" s="33" customFormat="1" ht="15" customHeight="1" thickBot="1">
      <c r="A5" s="35"/>
      <c r="B5" s="23"/>
      <c r="C5" s="22"/>
      <c r="D5" s="67">
        <f>D3+D4</f>
        <v>384</v>
      </c>
      <c r="E5" s="67">
        <f>E3+E4</f>
        <v>395</v>
      </c>
      <c r="F5" s="67">
        <f>F3+F4</f>
        <v>0</v>
      </c>
      <c r="G5" s="54">
        <f>G3+G4</f>
        <v>779</v>
      </c>
      <c r="H5" s="22" t="s">
        <v>5</v>
      </c>
      <c r="I5" s="74">
        <v>212</v>
      </c>
      <c r="J5" s="74">
        <v>254</v>
      </c>
      <c r="K5" s="65">
        <f>I5+J5</f>
        <v>466</v>
      </c>
      <c r="L5" s="94">
        <f>K5+K6</f>
        <v>815</v>
      </c>
      <c r="M5" s="22"/>
      <c r="N5" s="65"/>
      <c r="O5" s="65"/>
      <c r="P5" s="67"/>
      <c r="Q5" s="34"/>
      <c r="R5" s="34"/>
    </row>
    <row r="6" spans="1:18" s="33" customFormat="1" ht="15" customHeight="1">
      <c r="A6" s="35">
        <v>1</v>
      </c>
      <c r="B6" s="23"/>
      <c r="C6" s="22"/>
      <c r="D6" s="65"/>
      <c r="E6" s="65"/>
      <c r="F6" s="65"/>
      <c r="G6" s="54"/>
      <c r="H6" s="41" t="s">
        <v>17</v>
      </c>
      <c r="I6" s="65">
        <v>169</v>
      </c>
      <c r="J6" s="65">
        <v>180</v>
      </c>
      <c r="K6" s="80">
        <f>I6+J6</f>
        <v>349</v>
      </c>
      <c r="L6" s="94"/>
      <c r="M6" s="22"/>
      <c r="N6" s="65"/>
      <c r="O6" s="65"/>
      <c r="P6" s="67"/>
      <c r="Q6" s="34"/>
      <c r="R6" s="34"/>
    </row>
    <row r="7" spans="1:16" ht="15" customHeight="1">
      <c r="A7" s="8"/>
      <c r="B7" s="5"/>
      <c r="C7" s="19"/>
      <c r="D7" s="67">
        <f>D8+D9</f>
        <v>386</v>
      </c>
      <c r="E7" s="67">
        <f>E8+E9</f>
        <v>405</v>
      </c>
      <c r="F7" s="67">
        <f>F8+F9</f>
        <v>0</v>
      </c>
      <c r="G7" s="54">
        <f>G8+G9</f>
        <v>791</v>
      </c>
      <c r="H7" s="6"/>
      <c r="I7" s="65"/>
      <c r="J7" s="65"/>
      <c r="K7" s="65"/>
      <c r="L7" s="39"/>
      <c r="M7" s="6"/>
      <c r="N7" s="20"/>
      <c r="O7" s="20"/>
      <c r="P7" s="68"/>
    </row>
    <row r="8" spans="1:16" ht="15" customHeight="1">
      <c r="A8" s="8"/>
      <c r="B8" s="93">
        <v>8</v>
      </c>
      <c r="C8" s="6" t="s">
        <v>5</v>
      </c>
      <c r="D8" s="65">
        <v>190</v>
      </c>
      <c r="E8" s="65">
        <v>191</v>
      </c>
      <c r="F8" s="65"/>
      <c r="G8" s="54">
        <f>D8+E8+F8</f>
        <v>381</v>
      </c>
      <c r="H8" s="26"/>
      <c r="I8" s="65"/>
      <c r="J8" s="65"/>
      <c r="K8" s="65"/>
      <c r="L8" s="39"/>
      <c r="M8" s="6"/>
      <c r="N8" s="20"/>
      <c r="O8" s="20"/>
      <c r="P8" s="68"/>
    </row>
    <row r="9" spans="1:16" ht="15" customHeight="1" thickBot="1">
      <c r="A9" s="8"/>
      <c r="B9" s="93"/>
      <c r="C9" s="10" t="s">
        <v>17</v>
      </c>
      <c r="D9" s="74">
        <v>196</v>
      </c>
      <c r="E9" s="74">
        <v>214</v>
      </c>
      <c r="F9" s="74"/>
      <c r="G9" s="75">
        <f>D9+E9+F9</f>
        <v>410</v>
      </c>
      <c r="H9" s="26"/>
      <c r="I9" s="65"/>
      <c r="J9" s="65"/>
      <c r="K9" s="65"/>
      <c r="L9" s="39"/>
      <c r="M9" s="6"/>
      <c r="N9" s="81">
        <v>1</v>
      </c>
      <c r="O9" s="81">
        <v>2</v>
      </c>
      <c r="P9" s="68"/>
    </row>
    <row r="10" spans="1:18" s="33" customFormat="1" ht="15" customHeight="1" thickBot="1">
      <c r="A10" s="21"/>
      <c r="B10" s="23"/>
      <c r="C10" s="22"/>
      <c r="D10" s="65"/>
      <c r="E10" s="65"/>
      <c r="F10" s="65"/>
      <c r="G10" s="67"/>
      <c r="H10" s="32"/>
      <c r="I10" s="65"/>
      <c r="J10" s="65"/>
      <c r="K10" s="65"/>
      <c r="L10" s="39"/>
      <c r="M10" s="22" t="s">
        <v>5</v>
      </c>
      <c r="N10" s="65">
        <v>235</v>
      </c>
      <c r="O10" s="74">
        <v>209</v>
      </c>
      <c r="P10" s="76">
        <f>N10+O10</f>
        <v>444</v>
      </c>
      <c r="Q10" s="90">
        <f>P10+P11</f>
        <v>769</v>
      </c>
      <c r="R10" s="34"/>
    </row>
    <row r="11" spans="1:17" s="31" customFormat="1" ht="15" customHeight="1" thickBot="1">
      <c r="A11" s="8"/>
      <c r="B11" s="5"/>
      <c r="C11" s="6"/>
      <c r="D11" s="74"/>
      <c r="E11" s="74"/>
      <c r="F11" s="74"/>
      <c r="G11" s="76"/>
      <c r="H11" s="6"/>
      <c r="I11" s="65"/>
      <c r="J11" s="65"/>
      <c r="K11" s="65"/>
      <c r="L11" s="39"/>
      <c r="M11" s="36" t="s">
        <v>17</v>
      </c>
      <c r="N11" s="80">
        <v>153</v>
      </c>
      <c r="O11" s="65">
        <v>172</v>
      </c>
      <c r="P11" s="87">
        <f>N11+O11</f>
        <v>325</v>
      </c>
      <c r="Q11" s="90"/>
    </row>
    <row r="12" spans="2:16" ht="15" customHeight="1">
      <c r="B12" s="93">
        <v>5</v>
      </c>
      <c r="C12" s="36" t="s">
        <v>6</v>
      </c>
      <c r="D12" s="65">
        <v>209</v>
      </c>
      <c r="E12" s="65">
        <v>190</v>
      </c>
      <c r="F12" s="65">
        <v>169</v>
      </c>
      <c r="G12" s="73">
        <f>D12+E12+F12</f>
        <v>568</v>
      </c>
      <c r="H12" s="6"/>
      <c r="I12" s="65"/>
      <c r="J12" s="65"/>
      <c r="K12" s="65"/>
      <c r="L12" s="39"/>
      <c r="M12" s="26"/>
      <c r="N12" s="20"/>
      <c r="O12" s="20"/>
      <c r="P12" s="88"/>
    </row>
    <row r="13" spans="2:16" ht="15" customHeight="1">
      <c r="B13" s="93"/>
      <c r="C13" s="6" t="s">
        <v>31</v>
      </c>
      <c r="D13" s="65">
        <v>168</v>
      </c>
      <c r="E13" s="65">
        <v>195</v>
      </c>
      <c r="F13" s="65">
        <v>181</v>
      </c>
      <c r="G13" s="54">
        <f>D13+E13+F13</f>
        <v>544</v>
      </c>
      <c r="H13" s="6"/>
      <c r="I13" s="65"/>
      <c r="J13" s="65"/>
      <c r="K13" s="65"/>
      <c r="L13" s="39"/>
      <c r="M13" s="26"/>
      <c r="N13" s="20"/>
      <c r="O13" s="20"/>
      <c r="P13" s="88"/>
    </row>
    <row r="14" spans="1:18" s="33" customFormat="1" ht="15" customHeight="1">
      <c r="A14" s="35"/>
      <c r="B14" s="23"/>
      <c r="C14" s="22"/>
      <c r="D14" s="67">
        <f>D12+D13</f>
        <v>377</v>
      </c>
      <c r="E14" s="67">
        <f>E12+E13</f>
        <v>385</v>
      </c>
      <c r="F14" s="67">
        <f>F12+F13</f>
        <v>350</v>
      </c>
      <c r="G14" s="54">
        <f>G12+G13</f>
        <v>1112</v>
      </c>
      <c r="H14" s="22"/>
      <c r="I14" s="81">
        <v>1</v>
      </c>
      <c r="J14" s="81">
        <v>2</v>
      </c>
      <c r="K14" s="65"/>
      <c r="L14" s="39"/>
      <c r="M14" s="22"/>
      <c r="N14" s="65"/>
      <c r="O14" s="65"/>
      <c r="P14" s="54"/>
      <c r="Q14" s="34"/>
      <c r="R14" s="34"/>
    </row>
    <row r="15" spans="1:18" s="33" customFormat="1" ht="15" customHeight="1" thickBot="1">
      <c r="A15" s="35">
        <v>4</v>
      </c>
      <c r="B15" s="23"/>
      <c r="C15" s="22"/>
      <c r="D15" s="65"/>
      <c r="E15" s="65"/>
      <c r="F15" s="65"/>
      <c r="G15" s="54"/>
      <c r="H15" s="42" t="s">
        <v>7</v>
      </c>
      <c r="I15" s="65">
        <v>172</v>
      </c>
      <c r="J15" s="74">
        <v>164</v>
      </c>
      <c r="K15" s="65">
        <f>I15+J15</f>
        <v>336</v>
      </c>
      <c r="L15" s="94">
        <f>K15+K16</f>
        <v>710</v>
      </c>
      <c r="M15" s="22"/>
      <c r="N15" s="65"/>
      <c r="O15" s="65"/>
      <c r="P15" s="54"/>
      <c r="Q15" s="34"/>
      <c r="R15" s="34"/>
    </row>
    <row r="16" spans="1:16" ht="15" customHeight="1">
      <c r="A16" s="8"/>
      <c r="B16" s="5"/>
      <c r="C16" s="19"/>
      <c r="D16" s="67">
        <f>D17+D18</f>
        <v>311</v>
      </c>
      <c r="E16" s="67">
        <f>E17+E18</f>
        <v>446</v>
      </c>
      <c r="F16" s="67">
        <f>F17+F18</f>
        <v>374</v>
      </c>
      <c r="G16" s="54">
        <f>G17+G18</f>
        <v>1131</v>
      </c>
      <c r="H16" s="6" t="s">
        <v>8</v>
      </c>
      <c r="I16" s="80">
        <v>192</v>
      </c>
      <c r="J16" s="65">
        <v>182</v>
      </c>
      <c r="K16" s="80">
        <f>I16+J16</f>
        <v>374</v>
      </c>
      <c r="L16" s="94"/>
      <c r="M16" s="6"/>
      <c r="N16" s="20"/>
      <c r="O16" s="20"/>
      <c r="P16" s="88"/>
    </row>
    <row r="17" spans="2:16" ht="15" customHeight="1">
      <c r="B17" s="93">
        <v>4</v>
      </c>
      <c r="C17" s="6" t="s">
        <v>7</v>
      </c>
      <c r="D17" s="65">
        <v>181</v>
      </c>
      <c r="E17" s="65">
        <v>202</v>
      </c>
      <c r="F17" s="65">
        <v>152</v>
      </c>
      <c r="G17" s="54">
        <f>D17+E17+F17</f>
        <v>535</v>
      </c>
      <c r="H17" s="26"/>
      <c r="I17" s="65"/>
      <c r="J17" s="65"/>
      <c r="K17" s="65"/>
      <c r="L17" s="65"/>
      <c r="M17" s="6"/>
      <c r="N17" s="20"/>
      <c r="O17" s="20"/>
      <c r="P17" s="88"/>
    </row>
    <row r="18" spans="2:16" ht="15" customHeight="1" thickBot="1">
      <c r="B18" s="93"/>
      <c r="C18" s="10" t="s">
        <v>8</v>
      </c>
      <c r="D18" s="74">
        <v>130</v>
      </c>
      <c r="E18" s="74">
        <v>244</v>
      </c>
      <c r="F18" s="74">
        <v>222</v>
      </c>
      <c r="G18" s="75">
        <f>D18+E18+F18</f>
        <v>596</v>
      </c>
      <c r="H18" s="26"/>
      <c r="I18" s="65"/>
      <c r="J18" s="65"/>
      <c r="K18" s="65"/>
      <c r="L18" s="65"/>
      <c r="M18" s="6"/>
      <c r="N18" s="20"/>
      <c r="O18" s="20"/>
      <c r="P18" s="88"/>
    </row>
    <row r="19" spans="1:18" s="33" customFormat="1" ht="15" customHeight="1" thickBot="1">
      <c r="A19" s="35"/>
      <c r="B19" s="23"/>
      <c r="C19" s="22"/>
      <c r="D19" s="65"/>
      <c r="E19" s="65"/>
      <c r="F19" s="65"/>
      <c r="G19" s="67"/>
      <c r="H19" s="32"/>
      <c r="I19" s="65"/>
      <c r="J19" s="65"/>
      <c r="K19" s="65"/>
      <c r="L19" s="65"/>
      <c r="M19" s="22"/>
      <c r="N19" s="65"/>
      <c r="O19" s="65"/>
      <c r="P19" s="54"/>
      <c r="Q19" s="83" t="s">
        <v>15</v>
      </c>
      <c r="R19" s="34"/>
    </row>
    <row r="20" spans="2:19" ht="15" customHeight="1" thickBot="1">
      <c r="B20" s="5"/>
      <c r="C20" s="6"/>
      <c r="D20" s="74"/>
      <c r="E20" s="74"/>
      <c r="F20" s="74"/>
      <c r="G20" s="76"/>
      <c r="H20" s="6"/>
      <c r="I20" s="65"/>
      <c r="J20" s="65"/>
      <c r="K20" s="65"/>
      <c r="L20" s="65"/>
      <c r="M20" s="91" t="s">
        <v>1</v>
      </c>
      <c r="N20" s="91"/>
      <c r="O20" s="91"/>
      <c r="P20" s="54"/>
      <c r="Q20" s="31" t="s">
        <v>16</v>
      </c>
      <c r="R20" s="84"/>
      <c r="S20" s="84"/>
    </row>
    <row r="21" spans="2:16" ht="15" customHeight="1">
      <c r="B21" s="93">
        <v>3</v>
      </c>
      <c r="C21" s="36" t="s">
        <v>9</v>
      </c>
      <c r="D21" s="65">
        <v>233</v>
      </c>
      <c r="E21" s="65">
        <v>182</v>
      </c>
      <c r="F21" s="65">
        <v>201</v>
      </c>
      <c r="G21" s="73">
        <f>D21+E21+F21</f>
        <v>616</v>
      </c>
      <c r="H21" s="6"/>
      <c r="I21" s="65"/>
      <c r="J21" s="65"/>
      <c r="K21" s="65"/>
      <c r="L21" s="65"/>
      <c r="M21" s="6"/>
      <c r="N21" s="20"/>
      <c r="O21" s="20"/>
      <c r="P21" s="88"/>
    </row>
    <row r="22" spans="2:16" ht="15" customHeight="1">
      <c r="B22" s="93"/>
      <c r="C22" s="6" t="s">
        <v>10</v>
      </c>
      <c r="D22" s="65">
        <v>130</v>
      </c>
      <c r="E22" s="65">
        <v>203</v>
      </c>
      <c r="F22" s="65">
        <v>193</v>
      </c>
      <c r="G22" s="54">
        <f>D22+E22+F22</f>
        <v>526</v>
      </c>
      <c r="H22" s="6"/>
      <c r="I22" s="81">
        <v>1</v>
      </c>
      <c r="J22" s="81">
        <v>2</v>
      </c>
      <c r="K22" s="65"/>
      <c r="L22" s="65"/>
      <c r="M22" s="6"/>
      <c r="N22" s="20"/>
      <c r="O22" s="20"/>
      <c r="P22" s="88"/>
    </row>
    <row r="23" spans="1:18" s="33" customFormat="1" ht="15" customHeight="1" thickBot="1">
      <c r="A23" s="35"/>
      <c r="B23" s="23"/>
      <c r="C23" s="22"/>
      <c r="D23" s="67">
        <f>D21+D22</f>
        <v>363</v>
      </c>
      <c r="E23" s="67">
        <f>E21+E22</f>
        <v>385</v>
      </c>
      <c r="F23" s="67">
        <f>F21+F22</f>
        <v>394</v>
      </c>
      <c r="G23" s="54">
        <f>G21+G22</f>
        <v>1142</v>
      </c>
      <c r="H23" s="42" t="s">
        <v>9</v>
      </c>
      <c r="I23" s="74">
        <v>154</v>
      </c>
      <c r="J23" s="74">
        <v>213</v>
      </c>
      <c r="K23" s="74">
        <f>I23+J23</f>
        <v>367</v>
      </c>
      <c r="L23" s="94">
        <f>K23+K24</f>
        <v>820</v>
      </c>
      <c r="M23" s="22"/>
      <c r="N23" s="65"/>
      <c r="O23" s="65"/>
      <c r="P23" s="54"/>
      <c r="Q23" s="34"/>
      <c r="R23" s="34"/>
    </row>
    <row r="24" spans="1:18" s="33" customFormat="1" ht="15" customHeight="1">
      <c r="A24" s="35">
        <v>3</v>
      </c>
      <c r="B24" s="23"/>
      <c r="C24" s="22"/>
      <c r="D24" s="65"/>
      <c r="E24" s="65"/>
      <c r="F24" s="65"/>
      <c r="G24" s="54"/>
      <c r="H24" s="22" t="s">
        <v>10</v>
      </c>
      <c r="I24" s="65">
        <v>226</v>
      </c>
      <c r="J24" s="65">
        <v>227</v>
      </c>
      <c r="K24" s="65">
        <f>I24+J24</f>
        <v>453</v>
      </c>
      <c r="L24" s="94"/>
      <c r="M24" s="22"/>
      <c r="N24" s="65"/>
      <c r="O24" s="65"/>
      <c r="P24" s="54"/>
      <c r="Q24" s="34"/>
      <c r="R24" s="34"/>
    </row>
    <row r="25" spans="1:16" ht="15" customHeight="1">
      <c r="A25" s="8"/>
      <c r="B25" s="5"/>
      <c r="C25" s="19"/>
      <c r="D25" s="67">
        <f>D26+D27</f>
        <v>446</v>
      </c>
      <c r="E25" s="67">
        <f>E26+E27</f>
        <v>367</v>
      </c>
      <c r="F25" s="67">
        <f>F26+F27</f>
        <v>311</v>
      </c>
      <c r="G25" s="54">
        <f>D25+E25+F25</f>
        <v>1124</v>
      </c>
      <c r="H25" s="6"/>
      <c r="I25" s="65"/>
      <c r="J25" s="65"/>
      <c r="K25" s="65"/>
      <c r="L25" s="39"/>
      <c r="M25" s="6"/>
      <c r="N25" s="20"/>
      <c r="O25" s="20"/>
      <c r="P25" s="88"/>
    </row>
    <row r="26" spans="2:16" ht="15" customHeight="1">
      <c r="B26" s="93">
        <v>6</v>
      </c>
      <c r="C26" s="6" t="s">
        <v>11</v>
      </c>
      <c r="D26" s="65">
        <v>211</v>
      </c>
      <c r="E26" s="65">
        <v>161</v>
      </c>
      <c r="F26" s="65">
        <v>158</v>
      </c>
      <c r="G26" s="54">
        <f>D26+E26+F26</f>
        <v>530</v>
      </c>
      <c r="H26" s="26"/>
      <c r="I26" s="65"/>
      <c r="J26" s="65"/>
      <c r="K26" s="65"/>
      <c r="L26" s="39"/>
      <c r="M26" s="6"/>
      <c r="N26" s="20"/>
      <c r="O26" s="20"/>
      <c r="P26" s="88"/>
    </row>
    <row r="27" spans="2:16" ht="15" customHeight="1" thickBot="1">
      <c r="B27" s="93"/>
      <c r="C27" s="6" t="s">
        <v>12</v>
      </c>
      <c r="D27" s="74">
        <v>235</v>
      </c>
      <c r="E27" s="74">
        <v>206</v>
      </c>
      <c r="F27" s="74">
        <v>153</v>
      </c>
      <c r="G27" s="75">
        <f>D27+E27+F27</f>
        <v>594</v>
      </c>
      <c r="H27" s="26"/>
      <c r="I27" s="65"/>
      <c r="J27" s="65"/>
      <c r="K27" s="65"/>
      <c r="L27" s="39"/>
      <c r="M27" s="6"/>
      <c r="N27" s="81">
        <v>1</v>
      </c>
      <c r="O27" s="81">
        <v>2</v>
      </c>
      <c r="P27" s="88"/>
    </row>
    <row r="28" spans="1:18" s="33" customFormat="1" ht="15" customHeight="1" thickBot="1">
      <c r="A28" s="35"/>
      <c r="B28" s="23"/>
      <c r="C28" s="38"/>
      <c r="D28" s="65"/>
      <c r="E28" s="65"/>
      <c r="F28" s="65"/>
      <c r="G28" s="67"/>
      <c r="H28" s="32"/>
      <c r="I28" s="65"/>
      <c r="J28" s="65"/>
      <c r="K28" s="65"/>
      <c r="L28" s="39"/>
      <c r="M28" s="22" t="s">
        <v>15</v>
      </c>
      <c r="N28" s="65">
        <v>259</v>
      </c>
      <c r="O28" s="65">
        <v>255</v>
      </c>
      <c r="P28" s="76">
        <f>N28+O28</f>
        <v>514</v>
      </c>
      <c r="Q28" s="90">
        <f>P28+P29</f>
        <v>929</v>
      </c>
      <c r="R28" s="34"/>
    </row>
    <row r="29" spans="2:17" ht="15" customHeight="1" thickBot="1">
      <c r="B29" s="5"/>
      <c r="C29" s="10"/>
      <c r="D29" s="74"/>
      <c r="E29" s="74"/>
      <c r="F29" s="74"/>
      <c r="G29" s="76"/>
      <c r="H29" s="6"/>
      <c r="I29" s="65"/>
      <c r="J29" s="65"/>
      <c r="K29" s="65"/>
      <c r="L29" s="39"/>
      <c r="M29" s="36" t="s">
        <v>16</v>
      </c>
      <c r="N29" s="80">
        <v>181</v>
      </c>
      <c r="O29" s="80">
        <v>234</v>
      </c>
      <c r="P29" s="67">
        <f>N29+O29</f>
        <v>415</v>
      </c>
      <c r="Q29" s="90"/>
    </row>
    <row r="30" spans="2:16" ht="15" customHeight="1">
      <c r="B30" s="93">
        <v>7</v>
      </c>
      <c r="C30" s="6" t="s">
        <v>13</v>
      </c>
      <c r="D30" s="65">
        <v>223</v>
      </c>
      <c r="E30" s="65">
        <v>168</v>
      </c>
      <c r="F30" s="65"/>
      <c r="G30" s="73">
        <f>D30+E30</f>
        <v>391</v>
      </c>
      <c r="H30" s="6"/>
      <c r="I30" s="65"/>
      <c r="J30" s="65"/>
      <c r="K30" s="65"/>
      <c r="L30" s="39"/>
      <c r="M30" s="26"/>
      <c r="N30" s="20"/>
      <c r="O30" s="20"/>
      <c r="P30" s="68"/>
    </row>
    <row r="31" spans="2:16" ht="15" customHeight="1">
      <c r="B31" s="93"/>
      <c r="C31" s="6" t="s">
        <v>14</v>
      </c>
      <c r="D31" s="65">
        <v>178</v>
      </c>
      <c r="E31" s="65">
        <v>170</v>
      </c>
      <c r="F31" s="65"/>
      <c r="G31" s="54">
        <f>D31+E31</f>
        <v>348</v>
      </c>
      <c r="H31" s="6"/>
      <c r="I31" s="65"/>
      <c r="J31" s="65"/>
      <c r="K31" s="65"/>
      <c r="L31" s="39"/>
      <c r="M31" s="26"/>
      <c r="N31" s="20"/>
      <c r="O31" s="20"/>
      <c r="P31" s="68"/>
    </row>
    <row r="32" spans="1:18" s="33" customFormat="1" ht="15" customHeight="1">
      <c r="A32" s="35"/>
      <c r="B32" s="23"/>
      <c r="C32" s="22"/>
      <c r="D32" s="67">
        <f>D30+D31</f>
        <v>401</v>
      </c>
      <c r="E32" s="67">
        <f>E30+E31</f>
        <v>338</v>
      </c>
      <c r="F32" s="67">
        <f>F30+F31</f>
        <v>0</v>
      </c>
      <c r="G32" s="54">
        <f>G30+G31</f>
        <v>739</v>
      </c>
      <c r="H32" s="22"/>
      <c r="I32" s="81">
        <v>1</v>
      </c>
      <c r="J32" s="81">
        <v>2</v>
      </c>
      <c r="K32" s="65"/>
      <c r="L32" s="39"/>
      <c r="M32" s="22"/>
      <c r="N32" s="65"/>
      <c r="O32" s="65"/>
      <c r="P32" s="67"/>
      <c r="Q32" s="34"/>
      <c r="R32" s="34"/>
    </row>
    <row r="33" spans="1:18" s="33" customFormat="1" ht="15" customHeight="1" thickBot="1">
      <c r="A33" s="35">
        <v>2</v>
      </c>
      <c r="B33" s="23"/>
      <c r="C33" s="22"/>
      <c r="D33" s="65"/>
      <c r="E33" s="65"/>
      <c r="F33" s="65"/>
      <c r="G33" s="54"/>
      <c r="H33" s="42" t="s">
        <v>15</v>
      </c>
      <c r="I33" s="74">
        <v>214</v>
      </c>
      <c r="J33" s="74">
        <v>178</v>
      </c>
      <c r="K33" s="74">
        <f>I33+J33</f>
        <v>392</v>
      </c>
      <c r="L33" s="94">
        <f>K33+K34</f>
        <v>851</v>
      </c>
      <c r="M33" s="22"/>
      <c r="N33" s="65"/>
      <c r="O33" s="65"/>
      <c r="P33" s="67"/>
      <c r="Q33" s="34"/>
      <c r="R33" s="34"/>
    </row>
    <row r="34" spans="1:16" ht="15" customHeight="1">
      <c r="A34" s="8"/>
      <c r="B34" s="5"/>
      <c r="C34" s="19"/>
      <c r="D34" s="67">
        <f>D35+D36</f>
        <v>404</v>
      </c>
      <c r="E34" s="67">
        <f>E35+E36</f>
        <v>367</v>
      </c>
      <c r="F34" s="67">
        <f>F35+F36</f>
        <v>0</v>
      </c>
      <c r="G34" s="54">
        <f>G35+G36</f>
        <v>771</v>
      </c>
      <c r="H34" s="6" t="s">
        <v>16</v>
      </c>
      <c r="I34" s="65">
        <v>181</v>
      </c>
      <c r="J34" s="65">
        <v>278</v>
      </c>
      <c r="K34" s="65">
        <f>I34+J34</f>
        <v>459</v>
      </c>
      <c r="L34" s="94"/>
      <c r="M34" s="6"/>
      <c r="N34" s="20"/>
      <c r="O34" s="20"/>
      <c r="P34" s="68"/>
    </row>
    <row r="35" spans="2:16" ht="15" customHeight="1">
      <c r="B35" s="93">
        <v>2</v>
      </c>
      <c r="C35" s="6" t="s">
        <v>15</v>
      </c>
      <c r="D35" s="65">
        <v>190</v>
      </c>
      <c r="E35" s="65">
        <v>192</v>
      </c>
      <c r="F35" s="65"/>
      <c r="G35" s="54">
        <f>D35+E35+F35</f>
        <v>382</v>
      </c>
      <c r="H35" s="26"/>
      <c r="I35" s="65"/>
      <c r="J35" s="65"/>
      <c r="K35" s="65"/>
      <c r="L35" s="65"/>
      <c r="M35" s="6"/>
      <c r="N35" s="81">
        <v>1</v>
      </c>
      <c r="O35" s="81">
        <v>2</v>
      </c>
      <c r="P35" s="68"/>
    </row>
    <row r="36" spans="2:17" ht="15" customHeight="1" thickBot="1">
      <c r="B36" s="93"/>
      <c r="C36" s="10" t="s">
        <v>16</v>
      </c>
      <c r="D36" s="74">
        <v>214</v>
      </c>
      <c r="E36" s="74">
        <v>175</v>
      </c>
      <c r="F36" s="74"/>
      <c r="G36" s="75">
        <f>D36+E36+F36</f>
        <v>389</v>
      </c>
      <c r="H36" s="26"/>
      <c r="I36" s="65"/>
      <c r="J36" s="65"/>
      <c r="K36" s="65"/>
      <c r="L36" s="65"/>
      <c r="M36" s="22" t="s">
        <v>9</v>
      </c>
      <c r="N36" s="65">
        <v>179</v>
      </c>
      <c r="O36" s="65">
        <v>189</v>
      </c>
      <c r="P36" s="76">
        <f>N36+O36</f>
        <v>368</v>
      </c>
      <c r="Q36" s="90">
        <f>P36+P37</f>
        <v>818</v>
      </c>
    </row>
    <row r="37" spans="2:17" ht="15" customHeight="1">
      <c r="B37" s="5"/>
      <c r="C37" s="6"/>
      <c r="D37" s="65"/>
      <c r="E37" s="65"/>
      <c r="F37" s="65"/>
      <c r="G37" s="67"/>
      <c r="H37" s="6"/>
      <c r="I37" s="65"/>
      <c r="J37" s="65"/>
      <c r="K37" s="65"/>
      <c r="L37" s="65"/>
      <c r="M37" s="36" t="s">
        <v>10</v>
      </c>
      <c r="N37" s="80">
        <v>214</v>
      </c>
      <c r="O37" s="80">
        <v>236</v>
      </c>
      <c r="P37" s="67">
        <f>N37+O37</f>
        <v>450</v>
      </c>
      <c r="Q37" s="90"/>
    </row>
    <row r="38" spans="2:16" ht="15" customHeight="1" hidden="1" thickBot="1">
      <c r="B38" s="5"/>
      <c r="C38" s="6" t="e">
        <f>LOOKUP(B38,'[1]класиране - мъже А'!A$2:A$17,'[1]класиране - мъже А'!B$2:B$17)</f>
        <v>#N/A</v>
      </c>
      <c r="D38" s="65"/>
      <c r="E38" s="65"/>
      <c r="F38" s="65"/>
      <c r="G38" s="67"/>
      <c r="H38" s="6"/>
      <c r="I38" s="65"/>
      <c r="J38" s="65"/>
      <c r="K38" s="65"/>
      <c r="L38" s="65"/>
      <c r="M38" s="6"/>
      <c r="N38" s="20"/>
      <c r="O38" s="20"/>
      <c r="P38" s="67"/>
    </row>
    <row r="39" spans="1:16" ht="15" customHeight="1" hidden="1" thickBot="1">
      <c r="A39" s="13">
        <v>3</v>
      </c>
      <c r="B39" s="5"/>
      <c r="C39" s="19"/>
      <c r="D39" s="65"/>
      <c r="E39" s="65"/>
      <c r="F39" s="65"/>
      <c r="G39" s="67"/>
      <c r="H39" s="6" t="e">
        <f>IF(E38+F38&gt;E40+F40,C38,C40)</f>
        <v>#N/A</v>
      </c>
      <c r="I39" s="65"/>
      <c r="J39" s="65"/>
      <c r="K39" s="65"/>
      <c r="L39" s="65"/>
      <c r="M39" s="6"/>
      <c r="N39" s="20"/>
      <c r="O39" s="20"/>
      <c r="P39" s="67"/>
    </row>
    <row r="40" spans="2:16" ht="15" customHeight="1" hidden="1" thickBot="1">
      <c r="B40" s="5"/>
      <c r="C40" s="6" t="e">
        <f>LOOKUP(B40,'[1]класиране - мъже А'!A$2:A$17,'[1]класиране - мъже А'!B$2:B$17)</f>
        <v>#N/A</v>
      </c>
      <c r="D40" s="65"/>
      <c r="E40" s="65"/>
      <c r="F40" s="65"/>
      <c r="G40" s="67"/>
      <c r="H40" s="26" t="e">
        <f>IF(H39=B40,CONCATENATE(E40," : ",E38,"  ",F40," : ",F38),CONCATENATE(E38," : ",E40,"  ",F38," : ",F40))</f>
        <v>#N/A</v>
      </c>
      <c r="I40" s="65"/>
      <c r="J40" s="65"/>
      <c r="K40" s="65"/>
      <c r="L40" s="65"/>
      <c r="M40" s="6"/>
      <c r="N40" s="20"/>
      <c r="O40" s="20"/>
      <c r="P40" s="67"/>
    </row>
    <row r="41" spans="2:16" ht="15" customHeight="1" hidden="1" thickBot="1">
      <c r="B41" s="5"/>
      <c r="C41" s="6"/>
      <c r="D41" s="65"/>
      <c r="E41" s="65"/>
      <c r="F41" s="65"/>
      <c r="G41" s="67"/>
      <c r="H41" s="6"/>
      <c r="I41" s="65"/>
      <c r="J41" s="65"/>
      <c r="K41" s="65"/>
      <c r="L41" s="65"/>
      <c r="M41" s="6" t="e">
        <f>IF(K39+I39&gt;K43+I43,H39,H43)</f>
        <v>#N/A</v>
      </c>
      <c r="N41" s="7"/>
      <c r="O41" s="7"/>
      <c r="P41" s="67"/>
    </row>
    <row r="42" spans="1:16" ht="15" customHeight="1" hidden="1" thickBot="1">
      <c r="A42" s="4">
        <v>11</v>
      </c>
      <c r="B42" s="5"/>
      <c r="C42" s="6" t="e">
        <f>LOOKUP(B42,'[1]класиране - мъже А'!A$2:A$17,'[1]класиране - мъже А'!B$2:B$17)</f>
        <v>#N/A</v>
      </c>
      <c r="D42" s="65"/>
      <c r="E42" s="65"/>
      <c r="F42" s="65"/>
      <c r="G42" s="67"/>
      <c r="H42" s="6"/>
      <c r="I42" s="65"/>
      <c r="J42" s="65"/>
      <c r="K42" s="65"/>
      <c r="L42" s="65"/>
      <c r="M42" s="26" t="e">
        <f>IF(M41=H39,CONCATENATE(I43," : ",I39,"  ",K43," : ",K39),CONCATENATE(I39," : ",I43,"  ",K39," : ",K43))</f>
        <v>#N/A</v>
      </c>
      <c r="N42" s="20"/>
      <c r="O42" s="20"/>
      <c r="P42" s="67"/>
    </row>
    <row r="43" spans="1:16" ht="15" customHeight="1" hidden="1" thickBot="1">
      <c r="A43" s="13">
        <v>6</v>
      </c>
      <c r="B43" s="5"/>
      <c r="C43" s="19"/>
      <c r="D43" s="65"/>
      <c r="E43" s="65"/>
      <c r="F43" s="65"/>
      <c r="G43" s="67"/>
      <c r="H43" s="6" t="e">
        <f>IF(E42+F42&gt;E44+F44,C42,C44)</f>
        <v>#N/A</v>
      </c>
      <c r="I43" s="65"/>
      <c r="J43" s="65"/>
      <c r="K43" s="65"/>
      <c r="L43" s="65"/>
      <c r="M43" s="6"/>
      <c r="N43" s="20"/>
      <c r="O43" s="20"/>
      <c r="P43" s="67"/>
    </row>
    <row r="44" spans="1:16" ht="15" customHeight="1" hidden="1" thickBot="1">
      <c r="A44" s="4">
        <v>6</v>
      </c>
      <c r="B44" s="5"/>
      <c r="C44" s="6" t="e">
        <f>LOOKUP(B44,'[1]класиране - мъже А'!A$2:A$17,'[1]класиране - мъже А'!B$2:B$17)</f>
        <v>#N/A</v>
      </c>
      <c r="D44" s="65"/>
      <c r="E44" s="65"/>
      <c r="F44" s="65"/>
      <c r="G44" s="67"/>
      <c r="H44" s="26" t="e">
        <f>IF(H43=B44,CONCATENATE(E44," : ",E42,"  ",F44," : ",F42),CONCATENATE(E42," : ",E44,"  ",F42," : ",F44))</f>
        <v>#N/A</v>
      </c>
      <c r="I44" s="65"/>
      <c r="J44" s="65"/>
      <c r="K44" s="65"/>
      <c r="L44" s="65"/>
      <c r="M44" s="6"/>
      <c r="N44" s="20"/>
      <c r="O44" s="20"/>
      <c r="P44" s="67"/>
    </row>
    <row r="45" spans="2:16" ht="15" customHeight="1" hidden="1" thickBot="1">
      <c r="B45" s="5"/>
      <c r="C45" s="6"/>
      <c r="D45" s="65"/>
      <c r="E45" s="65"/>
      <c r="F45" s="65"/>
      <c r="G45" s="67"/>
      <c r="H45" s="6"/>
      <c r="I45" s="65"/>
      <c r="J45" s="65"/>
      <c r="K45" s="65"/>
      <c r="L45" s="65"/>
      <c r="M45" s="6"/>
      <c r="N45" s="20"/>
      <c r="O45" s="20" t="e">
        <f>IF(N41&gt;N49,M41,M49)</f>
        <v>#N/A</v>
      </c>
      <c r="P45" s="67"/>
    </row>
    <row r="46" spans="1:16" ht="15" customHeight="1" hidden="1" thickBot="1">
      <c r="A46" s="4">
        <v>7</v>
      </c>
      <c r="B46" s="5"/>
      <c r="C46" s="6" t="e">
        <f>LOOKUP(B46,'[1]класиране - мъже А'!A$2:A$17,'[1]класиране - мъже А'!B$2:B$17)</f>
        <v>#N/A</v>
      </c>
      <c r="D46" s="65"/>
      <c r="E46" s="65"/>
      <c r="F46" s="65"/>
      <c r="G46" s="67"/>
      <c r="H46" s="6"/>
      <c r="I46" s="65"/>
      <c r="J46" s="65"/>
      <c r="K46" s="65"/>
      <c r="L46" s="65"/>
      <c r="M46" s="6"/>
      <c r="N46" s="20"/>
      <c r="O46" s="20" t="str">
        <f>IF(N41&gt;N49,CONCATENATE(N41," : ",N49),CONCATENATE(N49," : ",N41))</f>
        <v> : </v>
      </c>
      <c r="P46" s="67"/>
    </row>
    <row r="47" spans="1:16" ht="15" customHeight="1" hidden="1" thickBot="1">
      <c r="A47" s="13">
        <v>7</v>
      </c>
      <c r="B47" s="5"/>
      <c r="C47" s="19"/>
      <c r="D47" s="65"/>
      <c r="E47" s="65"/>
      <c r="F47" s="65"/>
      <c r="G47" s="67"/>
      <c r="H47" s="6" t="e">
        <f>IF(E46+F46&gt;E48+F48,C46,C48)</f>
        <v>#N/A</v>
      </c>
      <c r="I47" s="65"/>
      <c r="J47" s="65"/>
      <c r="K47" s="65"/>
      <c r="L47" s="65"/>
      <c r="M47" s="6"/>
      <c r="N47" s="20"/>
      <c r="O47" s="20"/>
      <c r="P47" s="67"/>
    </row>
    <row r="48" spans="1:16" ht="15" customHeight="1" hidden="1" thickBot="1">
      <c r="A48" s="4">
        <v>10</v>
      </c>
      <c r="B48" s="5"/>
      <c r="C48" s="6" t="e">
        <f>LOOKUP(B48,'[1]класиране - мъже А'!A$2:A$17,'[1]класиране - мъже А'!B$2:B$17)</f>
        <v>#N/A</v>
      </c>
      <c r="D48" s="65"/>
      <c r="E48" s="65"/>
      <c r="F48" s="65"/>
      <c r="G48" s="67"/>
      <c r="H48" s="26" t="e">
        <f>IF(H47=B48,CONCATENATE(E48," : ",E46,"  ",F48," : ",F46),CONCATENATE(E46," : ",E48,"  ",F46," : ",F48))</f>
        <v>#N/A</v>
      </c>
      <c r="I48" s="65"/>
      <c r="J48" s="65"/>
      <c r="K48" s="65"/>
      <c r="L48" s="65"/>
      <c r="M48" s="6"/>
      <c r="N48" s="20"/>
      <c r="O48" s="20"/>
      <c r="P48" s="67"/>
    </row>
    <row r="49" spans="2:16" ht="15" customHeight="1" hidden="1" thickBot="1">
      <c r="B49" s="5"/>
      <c r="C49" s="6"/>
      <c r="D49" s="65"/>
      <c r="E49" s="65"/>
      <c r="F49" s="65"/>
      <c r="G49" s="67"/>
      <c r="H49" s="6"/>
      <c r="I49" s="65"/>
      <c r="J49" s="65"/>
      <c r="K49" s="65"/>
      <c r="L49" s="65"/>
      <c r="M49" s="6" t="e">
        <f>IF(K47+I47&gt;K51+I51,H47,H51)</f>
        <v>#N/A</v>
      </c>
      <c r="N49" s="7"/>
      <c r="O49" s="7"/>
      <c r="P49" s="67"/>
    </row>
    <row r="50" spans="1:16" ht="15" customHeight="1" hidden="1" thickBot="1">
      <c r="A50" s="4">
        <v>15</v>
      </c>
      <c r="B50" s="5"/>
      <c r="C50" s="6" t="e">
        <f>LOOKUP(B50,'[1]класиране - мъже А'!A$2:A$17,'[1]класиране - мъже А'!B$2:B$17)</f>
        <v>#N/A</v>
      </c>
      <c r="D50" s="65"/>
      <c r="E50" s="65"/>
      <c r="F50" s="65"/>
      <c r="G50" s="67"/>
      <c r="H50" s="6"/>
      <c r="I50" s="65"/>
      <c r="J50" s="65"/>
      <c r="K50" s="65"/>
      <c r="L50" s="65"/>
      <c r="M50" s="26" t="e">
        <f>IF(M49=H47,CONCATENATE(I51," : ",I47,"  ",K51," : ",K47),CONCATENATE(I47," : ",I51,"  ",K47," : ",K51))</f>
        <v>#N/A</v>
      </c>
      <c r="N50" s="20"/>
      <c r="O50" s="20"/>
      <c r="P50" s="67"/>
    </row>
    <row r="51" spans="1:16" ht="15" customHeight="1" hidden="1" thickBot="1">
      <c r="A51" s="13">
        <v>2</v>
      </c>
      <c r="B51" s="5"/>
      <c r="C51" s="19"/>
      <c r="D51" s="65"/>
      <c r="E51" s="65"/>
      <c r="F51" s="65"/>
      <c r="G51" s="67"/>
      <c r="H51" s="6" t="e">
        <f>IF(E50+F50&gt;E52+F52,C50,C52)</f>
        <v>#N/A</v>
      </c>
      <c r="I51" s="65"/>
      <c r="J51" s="65"/>
      <c r="K51" s="65"/>
      <c r="L51" s="65"/>
      <c r="M51" s="6"/>
      <c r="N51" s="20"/>
      <c r="O51" s="20"/>
      <c r="P51" s="67"/>
    </row>
    <row r="52" spans="1:16" ht="15" customHeight="1" hidden="1" thickBot="1">
      <c r="A52" s="4">
        <v>2</v>
      </c>
      <c r="B52" s="5"/>
      <c r="C52" s="6" t="e">
        <f>LOOKUP(B52,'[1]класиране - мъже А'!A$2:A$17,'[1]класиране - мъже А'!B$2:B$17)</f>
        <v>#N/A</v>
      </c>
      <c r="D52" s="65"/>
      <c r="E52" s="65"/>
      <c r="F52" s="65"/>
      <c r="G52" s="67"/>
      <c r="H52" s="26" t="e">
        <f>IF(H51=B52,CONCATENATE(E52," : ",E50,"  ",F52," : ",F50),CONCATENATE(E50," : ",E52,"  ",F50," : ",F52))</f>
        <v>#N/A</v>
      </c>
      <c r="I52" s="65"/>
      <c r="J52" s="65"/>
      <c r="K52" s="65"/>
      <c r="L52" s="65"/>
      <c r="M52" s="6"/>
      <c r="N52" s="20"/>
      <c r="O52" s="20"/>
      <c r="P52" s="67"/>
    </row>
    <row r="53" spans="3:19" ht="17.25" thickBot="1">
      <c r="C53" s="18"/>
      <c r="D53" s="49"/>
      <c r="E53" s="49"/>
      <c r="F53" s="49"/>
      <c r="G53" s="77"/>
      <c r="M53" s="91" t="s">
        <v>2</v>
      </c>
      <c r="N53" s="91"/>
      <c r="O53" s="91"/>
      <c r="P53" s="92"/>
      <c r="Q53" s="82"/>
      <c r="R53" s="45"/>
      <c r="S53" s="45"/>
    </row>
    <row r="54" spans="2:17" ht="16.5">
      <c r="B54" s="104" t="s">
        <v>33</v>
      </c>
      <c r="C54" s="104"/>
      <c r="D54" s="49"/>
      <c r="E54" s="49"/>
      <c r="F54" s="49"/>
      <c r="G54" s="77"/>
      <c r="M54" s="85"/>
      <c r="N54" s="81">
        <v>1</v>
      </c>
      <c r="O54" s="81">
        <v>2</v>
      </c>
      <c r="P54" s="89"/>
      <c r="Q54" s="86"/>
    </row>
    <row r="55" spans="2:17" ht="15" customHeight="1" thickBot="1">
      <c r="B55" s="5">
        <v>1</v>
      </c>
      <c r="C55" s="6" t="s">
        <v>16</v>
      </c>
      <c r="M55" s="22" t="s">
        <v>7</v>
      </c>
      <c r="N55" s="65">
        <v>193</v>
      </c>
      <c r="O55" s="65">
        <v>225</v>
      </c>
      <c r="P55" s="76">
        <f>N55+O55</f>
        <v>418</v>
      </c>
      <c r="Q55" s="90">
        <f>P55+P56</f>
        <v>882</v>
      </c>
    </row>
    <row r="56" spans="2:17" ht="16.5">
      <c r="B56" s="5"/>
      <c r="C56" s="6" t="s">
        <v>15</v>
      </c>
      <c r="M56" s="36" t="s">
        <v>8</v>
      </c>
      <c r="N56" s="80">
        <v>279</v>
      </c>
      <c r="O56" s="80">
        <v>185</v>
      </c>
      <c r="P56" s="67">
        <f>N56+O56</f>
        <v>464</v>
      </c>
      <c r="Q56" s="90"/>
    </row>
    <row r="57" spans="2:16" ht="16.5">
      <c r="B57" s="5"/>
      <c r="C57" s="6" t="s">
        <v>57</v>
      </c>
      <c r="P57" s="67"/>
    </row>
    <row r="58" spans="2:3" ht="16.5">
      <c r="B58" s="5">
        <v>2</v>
      </c>
      <c r="C58" s="6" t="s">
        <v>5</v>
      </c>
    </row>
    <row r="59" spans="2:3" ht="16.5">
      <c r="B59" s="5"/>
      <c r="C59" s="6" t="s">
        <v>17</v>
      </c>
    </row>
    <row r="60" spans="2:3" ht="16.5">
      <c r="B60" s="5"/>
      <c r="C60" s="6" t="s">
        <v>58</v>
      </c>
    </row>
    <row r="61" spans="2:3" ht="16.5">
      <c r="B61" s="5">
        <v>3</v>
      </c>
      <c r="C61" s="6" t="s">
        <v>7</v>
      </c>
    </row>
    <row r="62" spans="2:3" ht="16.5">
      <c r="B62" s="5"/>
      <c r="C62" s="6" t="s">
        <v>8</v>
      </c>
    </row>
    <row r="63" spans="2:3" ht="16.5">
      <c r="B63" s="5"/>
      <c r="C63" s="6" t="s">
        <v>58</v>
      </c>
    </row>
    <row r="64" spans="2:3" ht="16.5">
      <c r="B64" s="5">
        <v>4</v>
      </c>
      <c r="C64" s="6" t="s">
        <v>9</v>
      </c>
    </row>
    <row r="65" spans="2:3" ht="16.5">
      <c r="B65" s="5"/>
      <c r="C65" s="6" t="s">
        <v>59</v>
      </c>
    </row>
    <row r="66" spans="2:3" ht="16.5">
      <c r="B66" s="5"/>
      <c r="C66" s="6" t="s">
        <v>38</v>
      </c>
    </row>
    <row r="67" ht="16.5">
      <c r="C67" s="6"/>
    </row>
  </sheetData>
  <sheetProtection/>
  <mergeCells count="19">
    <mergeCell ref="B54:C54"/>
    <mergeCell ref="L5:L6"/>
    <mergeCell ref="L15:L16"/>
    <mergeCell ref="L23:L24"/>
    <mergeCell ref="L33:L34"/>
    <mergeCell ref="B30:B31"/>
    <mergeCell ref="B35:B36"/>
    <mergeCell ref="B3:B4"/>
    <mergeCell ref="B8:B9"/>
    <mergeCell ref="B12:B13"/>
    <mergeCell ref="B17:B18"/>
    <mergeCell ref="B21:B22"/>
    <mergeCell ref="B26:B27"/>
    <mergeCell ref="Q10:Q11"/>
    <mergeCell ref="Q28:Q29"/>
    <mergeCell ref="Q36:Q37"/>
    <mergeCell ref="Q55:Q56"/>
    <mergeCell ref="M53:P53"/>
    <mergeCell ref="M20:O2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4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4">
      <selection activeCell="H50" sqref="H50"/>
    </sheetView>
  </sheetViews>
  <sheetFormatPr defaultColWidth="9.140625" defaultRowHeight="15"/>
  <cols>
    <col min="1" max="1" width="3.57421875" style="1" bestFit="1" customWidth="1"/>
    <col min="2" max="2" width="2.7109375" style="15" bestFit="1" customWidth="1"/>
    <col min="3" max="3" width="13.140625" style="16" bestFit="1" customWidth="1"/>
    <col min="4" max="7" width="4.7109375" style="17" customWidth="1"/>
    <col min="8" max="8" width="13.28125" style="14" bestFit="1" customWidth="1"/>
    <col min="9" max="12" width="4.7109375" style="30" customWidth="1"/>
    <col min="13" max="13" width="17.8515625" style="14" bestFit="1" customWidth="1"/>
    <col min="14" max="15" width="4.421875" style="51" customWidth="1"/>
    <col min="16" max="16" width="4.421875" style="50" customWidth="1"/>
    <col min="17" max="17" width="4.421875" style="15" customWidth="1"/>
    <col min="18" max="18" width="20.7109375" style="14" hidden="1" customWidth="1"/>
  </cols>
  <sheetData>
    <row r="1" spans="2:19" ht="10.5" customHeight="1">
      <c r="B1" s="2"/>
      <c r="C1" s="12"/>
      <c r="D1" s="20"/>
      <c r="E1" s="20"/>
      <c r="F1" s="20"/>
      <c r="G1" s="20"/>
      <c r="H1" s="6"/>
      <c r="I1" s="20"/>
      <c r="J1" s="20"/>
      <c r="K1" s="20"/>
      <c r="L1" s="20"/>
      <c r="M1" s="6"/>
      <c r="N1" s="23"/>
      <c r="O1" s="23"/>
      <c r="P1" s="23"/>
      <c r="Q1" s="5"/>
      <c r="R1" s="6"/>
      <c r="S1" s="31"/>
    </row>
    <row r="2" spans="1:19" ht="10.5" customHeight="1">
      <c r="A2" s="4" t="s">
        <v>0</v>
      </c>
      <c r="B2" s="2"/>
      <c r="C2" s="12"/>
      <c r="D2" s="27"/>
      <c r="E2" s="27"/>
      <c r="F2" s="27"/>
      <c r="G2" s="27"/>
      <c r="H2" s="6"/>
      <c r="I2" s="20"/>
      <c r="J2" s="20"/>
      <c r="K2" s="20"/>
      <c r="L2" s="20"/>
      <c r="M2" s="6"/>
      <c r="N2" s="23"/>
      <c r="O2" s="23"/>
      <c r="P2" s="23"/>
      <c r="Q2" s="5"/>
      <c r="R2" s="6"/>
      <c r="S2" s="31"/>
    </row>
    <row r="3" spans="2:19" ht="15" customHeight="1">
      <c r="B3" s="5"/>
      <c r="C3" s="22"/>
      <c r="D3" s="23"/>
      <c r="E3" s="23"/>
      <c r="F3" s="23"/>
      <c r="G3" s="23"/>
      <c r="H3" s="6"/>
      <c r="I3" s="20">
        <v>1</v>
      </c>
      <c r="J3" s="20">
        <v>2</v>
      </c>
      <c r="K3" s="20"/>
      <c r="L3" s="20"/>
      <c r="M3" s="6"/>
      <c r="N3" s="23"/>
      <c r="O3" s="23"/>
      <c r="P3" s="23"/>
      <c r="Q3" s="5"/>
      <c r="R3" s="6"/>
      <c r="S3" s="31"/>
    </row>
    <row r="4" spans="1:19" ht="15" customHeight="1">
      <c r="A4" s="8"/>
      <c r="B4" s="5"/>
      <c r="C4" s="24"/>
      <c r="D4" s="23"/>
      <c r="E4" s="23"/>
      <c r="F4" s="23"/>
      <c r="G4" s="23"/>
      <c r="H4" s="60" t="s">
        <v>26</v>
      </c>
      <c r="I4" s="58">
        <v>211</v>
      </c>
      <c r="J4" s="58">
        <v>190</v>
      </c>
      <c r="K4" s="59">
        <f>I4+J4</f>
        <v>401</v>
      </c>
      <c r="L4" s="95">
        <f>K4+K5</f>
        <v>724</v>
      </c>
      <c r="M4" s="61"/>
      <c r="N4" s="23"/>
      <c r="O4" s="23"/>
      <c r="P4" s="23"/>
      <c r="Q4" s="5"/>
      <c r="R4" s="6"/>
      <c r="S4" s="31"/>
    </row>
    <row r="5" spans="1:19" ht="15" customHeight="1">
      <c r="A5" s="8"/>
      <c r="B5" s="5"/>
      <c r="C5" s="22"/>
      <c r="D5" s="23"/>
      <c r="E5" s="23"/>
      <c r="F5" s="23"/>
      <c r="G5" s="23"/>
      <c r="H5" s="44" t="s">
        <v>27</v>
      </c>
      <c r="I5" s="7">
        <v>170</v>
      </c>
      <c r="J5" s="7">
        <v>153</v>
      </c>
      <c r="K5" s="53">
        <f>I5+J5</f>
        <v>323</v>
      </c>
      <c r="L5" s="95"/>
      <c r="M5" s="61"/>
      <c r="N5" s="23">
        <v>1</v>
      </c>
      <c r="O5" s="23">
        <v>2</v>
      </c>
      <c r="P5" s="23"/>
      <c r="Q5" s="5"/>
      <c r="R5" s="6"/>
      <c r="S5" s="31"/>
    </row>
    <row r="6" spans="1:19" ht="15" customHeight="1" thickBot="1">
      <c r="A6" s="4"/>
      <c r="B6" s="2"/>
      <c r="C6" s="6"/>
      <c r="D6" s="20">
        <v>1</v>
      </c>
      <c r="E6" s="20">
        <v>2</v>
      </c>
      <c r="F6" s="20"/>
      <c r="G6" s="20"/>
      <c r="H6" s="6"/>
      <c r="I6" s="20"/>
      <c r="J6" s="20"/>
      <c r="K6" s="20"/>
      <c r="L6" s="25"/>
      <c r="M6" s="62" t="s">
        <v>26</v>
      </c>
      <c r="N6" s="11">
        <v>237</v>
      </c>
      <c r="O6" s="11">
        <v>181</v>
      </c>
      <c r="P6" s="46">
        <f>N6+O6</f>
        <v>418</v>
      </c>
      <c r="Q6" s="95">
        <f>P6+P7</f>
        <v>738</v>
      </c>
      <c r="R6" s="6"/>
      <c r="S6" s="31"/>
    </row>
    <row r="7" spans="1:19" ht="15" customHeight="1">
      <c r="A7" s="4"/>
      <c r="B7" s="56">
        <v>4</v>
      </c>
      <c r="C7" s="57" t="s">
        <v>19</v>
      </c>
      <c r="D7" s="58">
        <v>159</v>
      </c>
      <c r="E7" s="58">
        <v>181</v>
      </c>
      <c r="F7" s="59">
        <f>D7+E7</f>
        <v>340</v>
      </c>
      <c r="G7" s="95">
        <f>F7+F8</f>
        <v>656</v>
      </c>
      <c r="H7" s="61"/>
      <c r="I7" s="20"/>
      <c r="J7" s="20"/>
      <c r="K7" s="20"/>
      <c r="L7" s="25"/>
      <c r="M7" s="64" t="s">
        <v>27</v>
      </c>
      <c r="N7" s="7">
        <v>171</v>
      </c>
      <c r="O7" s="7">
        <v>149</v>
      </c>
      <c r="P7" s="47">
        <f>N7+O7</f>
        <v>320</v>
      </c>
      <c r="Q7" s="95"/>
      <c r="R7" s="6"/>
      <c r="S7" s="31"/>
    </row>
    <row r="8" spans="1:19" ht="15" customHeight="1">
      <c r="A8" s="4"/>
      <c r="B8" s="5"/>
      <c r="C8" s="6" t="s">
        <v>18</v>
      </c>
      <c r="D8" s="7">
        <v>140</v>
      </c>
      <c r="E8" s="7">
        <v>176</v>
      </c>
      <c r="F8" s="53">
        <f>D8+E8</f>
        <v>316</v>
      </c>
      <c r="G8" s="95"/>
      <c r="H8" s="61"/>
      <c r="I8" s="20"/>
      <c r="J8" s="20"/>
      <c r="K8" s="20"/>
      <c r="L8" s="25"/>
      <c r="M8" s="63"/>
      <c r="N8" s="23"/>
      <c r="O8" s="23"/>
      <c r="P8" s="39"/>
      <c r="Q8" s="5"/>
      <c r="R8" s="6"/>
      <c r="S8" s="31"/>
    </row>
    <row r="9" spans="1:19" ht="15" customHeight="1">
      <c r="A9" s="4"/>
      <c r="B9" s="2"/>
      <c r="C9" s="19"/>
      <c r="D9" s="23"/>
      <c r="E9" s="23"/>
      <c r="F9" s="23"/>
      <c r="G9" s="23"/>
      <c r="H9" s="62" t="s">
        <v>19</v>
      </c>
      <c r="I9" s="58">
        <v>164</v>
      </c>
      <c r="J9" s="58">
        <v>178</v>
      </c>
      <c r="K9" s="59">
        <f>I9+J9</f>
        <v>342</v>
      </c>
      <c r="L9" s="96">
        <f>K9+K10</f>
        <v>640</v>
      </c>
      <c r="M9" s="61"/>
      <c r="N9" s="23"/>
      <c r="O9" s="23"/>
      <c r="P9" s="39"/>
      <c r="Q9" s="5"/>
      <c r="R9" s="6"/>
      <c r="S9" s="31"/>
    </row>
    <row r="10" spans="1:19" ht="15" customHeight="1">
      <c r="A10" s="4"/>
      <c r="B10" s="2"/>
      <c r="C10" s="19"/>
      <c r="D10" s="23"/>
      <c r="E10" s="23"/>
      <c r="F10" s="23"/>
      <c r="G10" s="23"/>
      <c r="H10" s="61" t="s">
        <v>18</v>
      </c>
      <c r="I10" s="7">
        <v>133</v>
      </c>
      <c r="J10" s="7">
        <v>165</v>
      </c>
      <c r="K10" s="40">
        <f>I10+J10</f>
        <v>298</v>
      </c>
      <c r="L10" s="96"/>
      <c r="M10" s="61"/>
      <c r="N10" s="23"/>
      <c r="O10" s="23"/>
      <c r="P10" s="39"/>
      <c r="Q10" s="5"/>
      <c r="R10" s="6"/>
      <c r="S10" s="31"/>
    </row>
    <row r="11" spans="1:19" ht="15" customHeight="1">
      <c r="A11" s="4"/>
      <c r="B11" s="56">
        <v>5</v>
      </c>
      <c r="C11" s="57" t="s">
        <v>20</v>
      </c>
      <c r="D11" s="58">
        <v>130</v>
      </c>
      <c r="E11" s="58">
        <v>159</v>
      </c>
      <c r="F11" s="59">
        <f>D11+E11</f>
        <v>289</v>
      </c>
      <c r="G11" s="97">
        <f>F11+F12</f>
        <v>565</v>
      </c>
      <c r="H11" s="63"/>
      <c r="I11" s="20"/>
      <c r="J11" s="20"/>
      <c r="K11" s="20"/>
      <c r="L11" s="20"/>
      <c r="M11" s="6"/>
      <c r="N11" s="23"/>
      <c r="O11" s="23"/>
      <c r="P11" s="39"/>
      <c r="Q11" s="5"/>
      <c r="R11" s="6"/>
      <c r="S11" s="31"/>
    </row>
    <row r="12" spans="1:20" ht="15" customHeight="1" thickBot="1">
      <c r="A12" s="4"/>
      <c r="B12" s="5"/>
      <c r="C12" s="6" t="s">
        <v>21</v>
      </c>
      <c r="D12" s="7">
        <v>143</v>
      </c>
      <c r="E12" s="7">
        <v>133</v>
      </c>
      <c r="F12" s="40">
        <f>D12+E12</f>
        <v>276</v>
      </c>
      <c r="G12" s="97"/>
      <c r="H12" s="63"/>
      <c r="I12" s="20"/>
      <c r="J12" s="20"/>
      <c r="K12" s="20"/>
      <c r="L12" s="20"/>
      <c r="M12" s="98" t="s">
        <v>32</v>
      </c>
      <c r="N12" s="98"/>
      <c r="O12" s="98"/>
      <c r="P12" s="99"/>
      <c r="Q12" s="100" t="s">
        <v>26</v>
      </c>
      <c r="R12" s="10"/>
      <c r="S12" s="45"/>
      <c r="T12" s="45"/>
    </row>
    <row r="13" spans="1:20" ht="15" customHeight="1">
      <c r="A13" s="4"/>
      <c r="B13" s="5"/>
      <c r="C13" s="6"/>
      <c r="D13" s="23"/>
      <c r="E13" s="23"/>
      <c r="F13" s="23"/>
      <c r="G13" s="23"/>
      <c r="H13" s="26"/>
      <c r="I13" s="20"/>
      <c r="J13" s="20"/>
      <c r="K13" s="20"/>
      <c r="L13" s="20"/>
      <c r="M13" s="98"/>
      <c r="N13" s="98"/>
      <c r="O13" s="98"/>
      <c r="P13" s="99"/>
      <c r="Q13" s="101" t="s">
        <v>27</v>
      </c>
      <c r="R13" s="6"/>
      <c r="S13" s="31"/>
      <c r="T13" s="31"/>
    </row>
    <row r="14" spans="1:20" ht="15" customHeight="1">
      <c r="A14" s="4"/>
      <c r="B14" s="56">
        <v>3</v>
      </c>
      <c r="C14" s="57" t="s">
        <v>22</v>
      </c>
      <c r="D14" s="58">
        <v>177</v>
      </c>
      <c r="E14" s="58">
        <v>191</v>
      </c>
      <c r="F14" s="59">
        <f>D14+E14</f>
        <v>368</v>
      </c>
      <c r="G14" s="95">
        <f>F14+F15</f>
        <v>731</v>
      </c>
      <c r="H14" s="61"/>
      <c r="I14" s="20"/>
      <c r="J14" s="20"/>
      <c r="K14" s="20"/>
      <c r="L14" s="20"/>
      <c r="M14" s="6"/>
      <c r="N14" s="23"/>
      <c r="O14" s="23"/>
      <c r="P14" s="39"/>
      <c r="Q14" s="5"/>
      <c r="R14" s="6"/>
      <c r="S14" s="31"/>
      <c r="T14" s="31"/>
    </row>
    <row r="15" spans="1:19" ht="15" customHeight="1">
      <c r="A15" s="4"/>
      <c r="B15" s="5"/>
      <c r="C15" s="6" t="s">
        <v>23</v>
      </c>
      <c r="D15" s="7">
        <v>192</v>
      </c>
      <c r="E15" s="7">
        <v>171</v>
      </c>
      <c r="F15" s="53">
        <f>D15+E15</f>
        <v>363</v>
      </c>
      <c r="G15" s="95"/>
      <c r="H15" s="61"/>
      <c r="I15" s="20">
        <v>1</v>
      </c>
      <c r="J15" s="20">
        <v>2</v>
      </c>
      <c r="K15" s="20"/>
      <c r="L15" s="20"/>
      <c r="M15" s="6"/>
      <c r="N15" s="23"/>
      <c r="O15" s="23"/>
      <c r="P15" s="39"/>
      <c r="Q15" s="5"/>
      <c r="R15" s="6"/>
      <c r="S15" s="31"/>
    </row>
    <row r="16" spans="1:19" ht="15" customHeight="1">
      <c r="A16" s="4"/>
      <c r="B16" s="5"/>
      <c r="C16" s="6"/>
      <c r="D16" s="23"/>
      <c r="E16" s="23"/>
      <c r="F16" s="23"/>
      <c r="G16" s="23"/>
      <c r="H16" s="62" t="s">
        <v>22</v>
      </c>
      <c r="I16" s="58">
        <v>160</v>
      </c>
      <c r="J16" s="58">
        <v>166</v>
      </c>
      <c r="K16" s="59">
        <f>I16+J16</f>
        <v>326</v>
      </c>
      <c r="L16" s="96">
        <f>K16+K17</f>
        <v>681</v>
      </c>
      <c r="M16" s="61"/>
      <c r="N16" s="23"/>
      <c r="O16" s="23"/>
      <c r="P16" s="39"/>
      <c r="Q16" s="5"/>
      <c r="R16" s="6"/>
      <c r="S16" s="31"/>
    </row>
    <row r="17" spans="1:19" ht="15" customHeight="1">
      <c r="A17" s="4"/>
      <c r="B17" s="2"/>
      <c r="C17" s="19"/>
      <c r="D17" s="20"/>
      <c r="E17" s="20"/>
      <c r="F17" s="23"/>
      <c r="G17" s="23"/>
      <c r="H17" s="61" t="s">
        <v>30</v>
      </c>
      <c r="I17" s="7">
        <v>172</v>
      </c>
      <c r="J17" s="7">
        <v>183</v>
      </c>
      <c r="K17" s="53">
        <f>I17+J17</f>
        <v>355</v>
      </c>
      <c r="L17" s="96"/>
      <c r="M17" s="61"/>
      <c r="N17" s="23"/>
      <c r="O17" s="23"/>
      <c r="P17" s="39"/>
      <c r="Q17" s="5"/>
      <c r="R17" s="6"/>
      <c r="S17" s="31"/>
    </row>
    <row r="18" spans="1:19" ht="15" customHeight="1">
      <c r="A18" s="4"/>
      <c r="B18" s="56">
        <v>6</v>
      </c>
      <c r="C18" s="57" t="s">
        <v>24</v>
      </c>
      <c r="D18" s="58">
        <v>149</v>
      </c>
      <c r="E18" s="58">
        <v>182</v>
      </c>
      <c r="F18" s="59">
        <f>D18+E18</f>
        <v>331</v>
      </c>
      <c r="G18" s="97">
        <f>F18+F19</f>
        <v>537</v>
      </c>
      <c r="H18" s="63"/>
      <c r="I18" s="20"/>
      <c r="J18" s="20"/>
      <c r="K18" s="20"/>
      <c r="L18" s="20"/>
      <c r="M18" s="61"/>
      <c r="N18" s="23">
        <v>1</v>
      </c>
      <c r="O18" s="23">
        <v>2</v>
      </c>
      <c r="P18" s="39"/>
      <c r="Q18" s="5"/>
      <c r="R18" s="6"/>
      <c r="S18" s="31"/>
    </row>
    <row r="19" spans="1:19" ht="15" customHeight="1" thickBot="1">
      <c r="A19" s="4"/>
      <c r="B19" s="2"/>
      <c r="C19" s="6" t="s">
        <v>25</v>
      </c>
      <c r="D19" s="7">
        <v>118</v>
      </c>
      <c r="E19" s="7">
        <v>88</v>
      </c>
      <c r="F19" s="40">
        <f>D19+E19</f>
        <v>206</v>
      </c>
      <c r="G19" s="97"/>
      <c r="H19" s="61"/>
      <c r="I19" s="20"/>
      <c r="J19" s="20"/>
      <c r="K19" s="20"/>
      <c r="L19" s="20"/>
      <c r="M19" s="62" t="s">
        <v>28</v>
      </c>
      <c r="N19" s="11">
        <v>180</v>
      </c>
      <c r="O19" s="11">
        <v>167</v>
      </c>
      <c r="P19" s="48">
        <f>N19+O19</f>
        <v>347</v>
      </c>
      <c r="Q19" s="93">
        <f>P19+P20</f>
        <v>608</v>
      </c>
      <c r="R19" s="6"/>
      <c r="S19" s="31"/>
    </row>
    <row r="20" spans="1:19" ht="15" customHeight="1">
      <c r="A20" s="21"/>
      <c r="B20" s="5"/>
      <c r="C20" s="22"/>
      <c r="D20" s="23"/>
      <c r="E20" s="23"/>
      <c r="F20" s="23"/>
      <c r="G20" s="23"/>
      <c r="H20" s="6"/>
      <c r="I20" s="20"/>
      <c r="J20" s="20"/>
      <c r="K20" s="20"/>
      <c r="L20" s="20"/>
      <c r="M20" s="64" t="s">
        <v>29</v>
      </c>
      <c r="N20" s="7">
        <v>148</v>
      </c>
      <c r="O20" s="7">
        <v>113</v>
      </c>
      <c r="P20" s="40">
        <f>N20+O20</f>
        <v>261</v>
      </c>
      <c r="Q20" s="93"/>
      <c r="R20" s="6"/>
      <c r="S20" s="31"/>
    </row>
    <row r="21" spans="1:19" ht="15" customHeight="1">
      <c r="A21" s="21"/>
      <c r="B21" s="5"/>
      <c r="C21" s="24"/>
      <c r="D21" s="23"/>
      <c r="E21" s="23"/>
      <c r="F21" s="23"/>
      <c r="G21" s="23"/>
      <c r="H21" s="57" t="s">
        <v>28</v>
      </c>
      <c r="I21" s="58">
        <v>187</v>
      </c>
      <c r="J21" s="58">
        <v>212</v>
      </c>
      <c r="K21" s="59">
        <f>I21+J21</f>
        <v>399</v>
      </c>
      <c r="L21" s="95">
        <f>K21+K22</f>
        <v>705</v>
      </c>
      <c r="M21" s="61"/>
      <c r="N21" s="23"/>
      <c r="O21" s="23"/>
      <c r="P21" s="23"/>
      <c r="Q21" s="5"/>
      <c r="R21" s="6"/>
      <c r="S21" s="31"/>
    </row>
    <row r="22" spans="1:19" ht="15" customHeight="1">
      <c r="A22" s="21"/>
      <c r="B22" s="5"/>
      <c r="C22" s="22"/>
      <c r="D22" s="23"/>
      <c r="E22" s="23"/>
      <c r="F22" s="23"/>
      <c r="G22" s="23"/>
      <c r="H22" s="44" t="s">
        <v>29</v>
      </c>
      <c r="I22" s="7">
        <v>158</v>
      </c>
      <c r="J22" s="7">
        <v>148</v>
      </c>
      <c r="K22" s="40">
        <f>I22+J22</f>
        <v>306</v>
      </c>
      <c r="L22" s="95"/>
      <c r="M22" s="61"/>
      <c r="N22" s="23"/>
      <c r="O22" s="23"/>
      <c r="P22" s="23"/>
      <c r="Q22" s="5"/>
      <c r="R22" s="6"/>
      <c r="S22" s="31"/>
    </row>
    <row r="23" spans="1:19" ht="15" customHeight="1">
      <c r="A23" s="4"/>
      <c r="B23" s="104" t="s">
        <v>33</v>
      </c>
      <c r="C23" s="104"/>
      <c r="D23" s="104"/>
      <c r="E23" s="104"/>
      <c r="F23" s="20"/>
      <c r="G23" s="20"/>
      <c r="H23" s="6"/>
      <c r="I23" s="20"/>
      <c r="J23" s="20"/>
      <c r="K23" s="20"/>
      <c r="L23" s="20"/>
      <c r="M23" s="6"/>
      <c r="N23" s="23"/>
      <c r="O23" s="23"/>
      <c r="P23" s="52"/>
      <c r="Q23" s="5"/>
      <c r="R23" s="43"/>
      <c r="S23" s="31"/>
    </row>
    <row r="24" spans="1:19" ht="15" customHeight="1" hidden="1" thickBot="1">
      <c r="A24" s="4"/>
      <c r="B24" s="9"/>
      <c r="C24" s="6" t="e">
        <f>LOOKUP(B24,'[1]класиране - мъже А'!A$2:A$17,'[1]класиране - мъже А'!B$2:B$17)</f>
        <v>#N/A</v>
      </c>
      <c r="D24" s="7"/>
      <c r="E24" s="7"/>
      <c r="F24" s="7"/>
      <c r="G24" s="7"/>
      <c r="H24" s="6"/>
      <c r="I24" s="20"/>
      <c r="J24" s="20"/>
      <c r="K24" s="20"/>
      <c r="L24" s="20"/>
      <c r="M24" s="6"/>
      <c r="N24" s="23"/>
      <c r="O24" s="23"/>
      <c r="P24" s="23"/>
      <c r="Q24" s="5"/>
      <c r="R24" s="26"/>
      <c r="S24" s="31"/>
    </row>
    <row r="25" spans="1:19" ht="15" customHeight="1" hidden="1" thickBot="1">
      <c r="A25" s="13">
        <v>3</v>
      </c>
      <c r="B25" s="2"/>
      <c r="C25" s="19"/>
      <c r="D25" s="20"/>
      <c r="E25" s="20"/>
      <c r="F25" s="20"/>
      <c r="G25" s="20"/>
      <c r="H25" s="6" t="e">
        <f>IF(#REF!+F24&gt;#REF!+F26,C24,C26)</f>
        <v>#REF!</v>
      </c>
      <c r="I25" s="7"/>
      <c r="J25" s="7"/>
      <c r="K25" s="7"/>
      <c r="L25" s="7"/>
      <c r="M25" s="6"/>
      <c r="N25" s="23"/>
      <c r="O25" s="23"/>
      <c r="P25" s="23"/>
      <c r="Q25" s="5"/>
      <c r="R25" s="6"/>
      <c r="S25" s="31"/>
    </row>
    <row r="26" spans="1:19" ht="15" customHeight="1" hidden="1" thickBot="1">
      <c r="A26" s="4"/>
      <c r="B26" s="9"/>
      <c r="C26" s="6" t="e">
        <f>LOOKUP(B26,'[1]класиране - мъже А'!A$2:A$17,'[1]класиране - мъже А'!B$2:B$17)</f>
        <v>#N/A</v>
      </c>
      <c r="D26" s="7"/>
      <c r="E26" s="7"/>
      <c r="F26" s="7"/>
      <c r="G26" s="7"/>
      <c r="H26" s="26" t="e">
        <f>IF(H25=B26,CONCATENATE(#REF!," : ",#REF!,"  ",F26," : ",F24),CONCATENATE(#REF!," : ",#REF!,"  ",F24," : ",F26))</f>
        <v>#REF!</v>
      </c>
      <c r="I26" s="20"/>
      <c r="J26" s="20"/>
      <c r="K26" s="20"/>
      <c r="L26" s="20"/>
      <c r="M26" s="6"/>
      <c r="N26" s="23"/>
      <c r="O26" s="23"/>
      <c r="P26" s="23"/>
      <c r="Q26" s="5"/>
      <c r="R26" s="6"/>
      <c r="S26" s="31"/>
    </row>
    <row r="27" spans="1:19" ht="15" customHeight="1" hidden="1" thickBot="1">
      <c r="A27" s="4"/>
      <c r="B27" s="2"/>
      <c r="C27" s="6"/>
      <c r="D27" s="20"/>
      <c r="E27" s="20"/>
      <c r="F27" s="20"/>
      <c r="G27" s="20"/>
      <c r="H27" s="6"/>
      <c r="I27" s="20"/>
      <c r="J27" s="20"/>
      <c r="K27" s="20"/>
      <c r="L27" s="20"/>
      <c r="M27" s="6" t="e">
        <f>IF(K25+I25&gt;K29+I29,H25,H29)</f>
        <v>#REF!</v>
      </c>
      <c r="N27" s="23"/>
      <c r="O27" s="23"/>
      <c r="P27" s="23"/>
      <c r="Q27" s="5"/>
      <c r="R27" s="6"/>
      <c r="S27" s="31"/>
    </row>
    <row r="28" spans="1:19" ht="15" customHeight="1" hidden="1" thickBot="1">
      <c r="A28" s="4">
        <v>11</v>
      </c>
      <c r="B28" s="9"/>
      <c r="C28" s="6" t="e">
        <f>LOOKUP(B28,'[1]класиране - мъже А'!A$2:A$17,'[1]класиране - мъже А'!B$2:B$17)</f>
        <v>#N/A</v>
      </c>
      <c r="D28" s="7"/>
      <c r="E28" s="7"/>
      <c r="F28" s="7"/>
      <c r="G28" s="7"/>
      <c r="H28" s="6"/>
      <c r="I28" s="20"/>
      <c r="J28" s="20"/>
      <c r="K28" s="20"/>
      <c r="L28" s="20"/>
      <c r="M28" s="26" t="e">
        <f>IF(M27=H25,CONCATENATE(I29," : ",I25,"  ",K29," : ",K25),CONCATENATE(I25," : ",I29,"  ",K25," : ",K29))</f>
        <v>#REF!</v>
      </c>
      <c r="N28" s="23"/>
      <c r="O28" s="23"/>
      <c r="P28" s="23"/>
      <c r="Q28" s="5"/>
      <c r="R28" s="6"/>
      <c r="S28" s="31"/>
    </row>
    <row r="29" spans="1:19" ht="15" customHeight="1" hidden="1" thickBot="1">
      <c r="A29" s="13">
        <v>6</v>
      </c>
      <c r="B29" s="2"/>
      <c r="C29" s="19"/>
      <c r="D29" s="20"/>
      <c r="E29" s="20"/>
      <c r="F29" s="20"/>
      <c r="G29" s="20"/>
      <c r="H29" s="6" t="e">
        <f>IF(#REF!+F28&gt;#REF!+F30,C28,C30)</f>
        <v>#REF!</v>
      </c>
      <c r="I29" s="7"/>
      <c r="J29" s="7"/>
      <c r="K29" s="7"/>
      <c r="L29" s="7"/>
      <c r="M29" s="6"/>
      <c r="N29" s="23"/>
      <c r="O29" s="23"/>
      <c r="P29" s="23"/>
      <c r="Q29" s="5"/>
      <c r="R29" s="6"/>
      <c r="S29" s="31"/>
    </row>
    <row r="30" spans="1:19" ht="15" customHeight="1" hidden="1" thickBot="1">
      <c r="A30" s="4">
        <v>6</v>
      </c>
      <c r="B30" s="9"/>
      <c r="C30" s="6" t="e">
        <f>LOOKUP(B30,'[1]класиране - мъже А'!A$2:A$17,'[1]класиране - мъже А'!B$2:B$17)</f>
        <v>#N/A</v>
      </c>
      <c r="D30" s="7"/>
      <c r="E30" s="7"/>
      <c r="F30" s="7"/>
      <c r="G30" s="7"/>
      <c r="H30" s="26" t="e">
        <f>IF(H29=B30,CONCATENATE(#REF!," : ",#REF!,"  ",F30," : ",F28),CONCATENATE(#REF!," : ",#REF!,"  ",F28," : ",F30))</f>
        <v>#REF!</v>
      </c>
      <c r="I30" s="20"/>
      <c r="J30" s="20"/>
      <c r="K30" s="20"/>
      <c r="L30" s="20"/>
      <c r="M30" s="6"/>
      <c r="N30" s="23"/>
      <c r="O30" s="23"/>
      <c r="P30" s="23"/>
      <c r="Q30" s="5"/>
      <c r="R30" s="6"/>
      <c r="S30" s="31"/>
    </row>
    <row r="31" spans="1:19" ht="15" customHeight="1" hidden="1" thickBot="1">
      <c r="A31" s="4"/>
      <c r="B31" s="2"/>
      <c r="C31" s="6"/>
      <c r="D31" s="20"/>
      <c r="E31" s="20"/>
      <c r="F31" s="20"/>
      <c r="G31" s="20"/>
      <c r="H31" s="6"/>
      <c r="I31" s="20"/>
      <c r="J31" s="20"/>
      <c r="K31" s="20"/>
      <c r="L31" s="20"/>
      <c r="M31" s="6"/>
      <c r="N31" s="23"/>
      <c r="O31" s="23"/>
      <c r="P31" s="23" t="e">
        <f>IF(N27&gt;N35,M27,M35)</f>
        <v>#REF!</v>
      </c>
      <c r="Q31" s="5"/>
      <c r="R31" s="6"/>
      <c r="S31" s="31"/>
    </row>
    <row r="32" spans="1:19" ht="15" customHeight="1" hidden="1" thickBot="1">
      <c r="A32" s="4">
        <v>7</v>
      </c>
      <c r="B32" s="9"/>
      <c r="C32" s="6" t="e">
        <f>LOOKUP(B32,'[1]класиране - мъже А'!A$2:A$17,'[1]класиране - мъже А'!B$2:B$17)</f>
        <v>#N/A</v>
      </c>
      <c r="D32" s="7"/>
      <c r="E32" s="7"/>
      <c r="F32" s="7"/>
      <c r="G32" s="7"/>
      <c r="H32" s="6"/>
      <c r="I32" s="20"/>
      <c r="J32" s="20"/>
      <c r="K32" s="20"/>
      <c r="L32" s="20"/>
      <c r="M32" s="6"/>
      <c r="N32" s="23"/>
      <c r="O32" s="23"/>
      <c r="P32" s="23" t="str">
        <f>IF(N27&gt;N35,CONCATENATE(N27," : ",N35),CONCATENATE(N35," : ",N27))</f>
        <v> : </v>
      </c>
      <c r="Q32" s="5"/>
      <c r="R32" s="6"/>
      <c r="S32" s="31"/>
    </row>
    <row r="33" spans="1:19" ht="15" customHeight="1" hidden="1" thickBot="1">
      <c r="A33" s="13">
        <v>7</v>
      </c>
      <c r="B33" s="2"/>
      <c r="C33" s="19"/>
      <c r="D33" s="20"/>
      <c r="E33" s="20"/>
      <c r="F33" s="20"/>
      <c r="G33" s="20"/>
      <c r="H33" s="6" t="e">
        <f>IF(#REF!+F32&gt;#REF!+F34,C32,C34)</f>
        <v>#REF!</v>
      </c>
      <c r="I33" s="7"/>
      <c r="J33" s="7"/>
      <c r="K33" s="7"/>
      <c r="L33" s="7"/>
      <c r="M33" s="6"/>
      <c r="N33" s="23"/>
      <c r="O33" s="23"/>
      <c r="P33" s="23"/>
      <c r="Q33" s="5"/>
      <c r="R33" s="6"/>
      <c r="S33" s="31"/>
    </row>
    <row r="34" spans="1:19" ht="15" customHeight="1" hidden="1" thickBot="1">
      <c r="A34" s="4">
        <v>10</v>
      </c>
      <c r="B34" s="9"/>
      <c r="C34" s="6" t="e">
        <f>LOOKUP(B34,'[1]класиране - мъже А'!A$2:A$17,'[1]класиране - мъже А'!B$2:B$17)</f>
        <v>#N/A</v>
      </c>
      <c r="D34" s="7"/>
      <c r="E34" s="7"/>
      <c r="F34" s="7"/>
      <c r="G34" s="7"/>
      <c r="H34" s="26" t="e">
        <f>IF(H33=B34,CONCATENATE(#REF!," : ",#REF!,"  ",F34," : ",F32),CONCATENATE(#REF!," : ",#REF!,"  ",F32," : ",F34))</f>
        <v>#REF!</v>
      </c>
      <c r="I34" s="20"/>
      <c r="J34" s="20"/>
      <c r="K34" s="20"/>
      <c r="L34" s="20"/>
      <c r="M34" s="6"/>
      <c r="N34" s="23"/>
      <c r="O34" s="23"/>
      <c r="P34" s="23"/>
      <c r="Q34" s="5"/>
      <c r="R34" s="6"/>
      <c r="S34" s="31"/>
    </row>
    <row r="35" spans="1:19" ht="15" customHeight="1" hidden="1" thickBot="1">
      <c r="A35" s="4"/>
      <c r="B35" s="2"/>
      <c r="C35" s="6"/>
      <c r="D35" s="20"/>
      <c r="E35" s="20"/>
      <c r="F35" s="20"/>
      <c r="G35" s="20"/>
      <c r="H35" s="6"/>
      <c r="I35" s="20"/>
      <c r="J35" s="20"/>
      <c r="K35" s="20"/>
      <c r="L35" s="20"/>
      <c r="M35" s="6" t="e">
        <f>IF(K33+I33&gt;K37+I37,H33,H37)</f>
        <v>#REF!</v>
      </c>
      <c r="N35" s="23"/>
      <c r="O35" s="23"/>
      <c r="P35" s="23"/>
      <c r="Q35" s="5"/>
      <c r="R35" s="6"/>
      <c r="S35" s="31"/>
    </row>
    <row r="36" spans="1:19" ht="15" customHeight="1" hidden="1" thickBot="1">
      <c r="A36" s="4">
        <v>15</v>
      </c>
      <c r="B36" s="9"/>
      <c r="C36" s="6" t="e">
        <f>LOOKUP(B36,'[1]класиране - мъже А'!A$2:A$17,'[1]класиране - мъже А'!B$2:B$17)</f>
        <v>#N/A</v>
      </c>
      <c r="D36" s="7"/>
      <c r="E36" s="7"/>
      <c r="F36" s="7"/>
      <c r="G36" s="7"/>
      <c r="H36" s="6"/>
      <c r="I36" s="20"/>
      <c r="J36" s="20"/>
      <c r="K36" s="20"/>
      <c r="L36" s="20"/>
      <c r="M36" s="26" t="e">
        <f>IF(M35=H33,CONCATENATE(I37," : ",I33,"  ",K37," : ",K33),CONCATENATE(I33," : ",I37,"  ",K33," : ",K37))</f>
        <v>#REF!</v>
      </c>
      <c r="N36" s="23"/>
      <c r="O36" s="23"/>
      <c r="P36" s="23"/>
      <c r="Q36" s="5"/>
      <c r="R36" s="6"/>
      <c r="S36" s="31"/>
    </row>
    <row r="37" spans="1:19" ht="15" customHeight="1" hidden="1" thickBot="1">
      <c r="A37" s="13">
        <v>2</v>
      </c>
      <c r="B37" s="2"/>
      <c r="C37" s="19"/>
      <c r="D37" s="20"/>
      <c r="E37" s="20"/>
      <c r="F37" s="20"/>
      <c r="G37" s="20"/>
      <c r="H37" s="6" t="e">
        <f>IF(#REF!+F36&gt;#REF!+F38,C36,C38)</f>
        <v>#REF!</v>
      </c>
      <c r="I37" s="7"/>
      <c r="J37" s="7"/>
      <c r="K37" s="7"/>
      <c r="L37" s="7"/>
      <c r="M37" s="6"/>
      <c r="N37" s="23"/>
      <c r="O37" s="23"/>
      <c r="Q37" s="5"/>
      <c r="R37" s="6"/>
      <c r="S37" s="31"/>
    </row>
    <row r="38" spans="1:19" ht="15" customHeight="1" hidden="1" thickBot="1">
      <c r="A38" s="4">
        <v>2</v>
      </c>
      <c r="B38" s="9"/>
      <c r="C38" s="6" t="e">
        <f>LOOKUP(B38,'[1]класиране - мъже А'!A$2:A$17,'[1]класиране - мъже А'!B$2:B$17)</f>
        <v>#N/A</v>
      </c>
      <c r="D38" s="7"/>
      <c r="E38" s="7"/>
      <c r="F38" s="7"/>
      <c r="G38" s="7"/>
      <c r="H38" s="26" t="e">
        <f>IF(H37=B38,CONCATENATE(#REF!," : ",#REF!,"  ",F38," : ",F36),CONCATENATE(#REF!," : ",#REF!,"  ",F36," : ",F38))</f>
        <v>#REF!</v>
      </c>
      <c r="I38" s="20"/>
      <c r="J38" s="20"/>
      <c r="K38" s="20"/>
      <c r="L38" s="20"/>
      <c r="M38" s="6"/>
      <c r="N38" s="23"/>
      <c r="O38" s="23"/>
      <c r="P38" s="23"/>
      <c r="Q38" s="5"/>
      <c r="R38" s="6"/>
      <c r="S38" s="31"/>
    </row>
    <row r="39" spans="2:19" ht="16.5">
      <c r="B39" s="103">
        <v>1</v>
      </c>
      <c r="C39" s="2" t="s">
        <v>26</v>
      </c>
      <c r="D39" s="2"/>
      <c r="E39" s="2"/>
      <c r="F39" s="103"/>
      <c r="G39" s="30"/>
      <c r="H39" s="28"/>
      <c r="M39" s="57" t="s">
        <v>22</v>
      </c>
      <c r="N39" s="58">
        <v>129</v>
      </c>
      <c r="O39" s="58">
        <v>148</v>
      </c>
      <c r="P39" s="59">
        <f>N39+O39</f>
        <v>277</v>
      </c>
      <c r="Q39" s="93">
        <f>P39+P40</f>
        <v>633</v>
      </c>
      <c r="R39" s="28"/>
      <c r="S39" s="31"/>
    </row>
    <row r="40" spans="2:19" ht="16.5">
      <c r="B40" s="103"/>
      <c r="C40" s="2" t="s">
        <v>27</v>
      </c>
      <c r="D40" s="2"/>
      <c r="E40" s="2"/>
      <c r="F40" s="103"/>
      <c r="G40" s="30"/>
      <c r="H40" s="28"/>
      <c r="M40" s="6" t="s">
        <v>30</v>
      </c>
      <c r="N40" s="7">
        <v>145</v>
      </c>
      <c r="O40" s="7">
        <v>211</v>
      </c>
      <c r="P40" s="55">
        <f>N40+O40</f>
        <v>356</v>
      </c>
      <c r="Q40" s="93"/>
      <c r="R40" s="28"/>
      <c r="S40" s="31"/>
    </row>
    <row r="41" spans="2:19" ht="15" customHeight="1">
      <c r="B41" s="103"/>
      <c r="C41" s="2" t="s">
        <v>34</v>
      </c>
      <c r="D41" s="2"/>
      <c r="E41" s="2"/>
      <c r="F41" s="102"/>
      <c r="G41" s="30"/>
      <c r="H41" s="28"/>
      <c r="M41" s="66" t="s">
        <v>2</v>
      </c>
      <c r="N41" s="50"/>
      <c r="O41" s="50"/>
      <c r="Q41" s="29"/>
      <c r="R41" s="28"/>
      <c r="S41" s="31"/>
    </row>
    <row r="42" spans="2:19" ht="16.5">
      <c r="B42" s="103">
        <v>2</v>
      </c>
      <c r="C42" s="2" t="s">
        <v>28</v>
      </c>
      <c r="D42" s="2"/>
      <c r="E42" s="2"/>
      <c r="F42" s="103"/>
      <c r="G42" s="30"/>
      <c r="H42" s="28"/>
      <c r="M42" s="60" t="s">
        <v>19</v>
      </c>
      <c r="N42" s="58">
        <v>223</v>
      </c>
      <c r="O42" s="58">
        <v>215</v>
      </c>
      <c r="P42" s="59">
        <f>N42+O42</f>
        <v>438</v>
      </c>
      <c r="Q42" s="95">
        <f>P42+P43</f>
        <v>739</v>
      </c>
      <c r="R42" s="28"/>
      <c r="S42" s="31"/>
    </row>
    <row r="43" spans="2:19" ht="16.5">
      <c r="B43" s="103"/>
      <c r="C43" s="2" t="s">
        <v>29</v>
      </c>
      <c r="D43" s="2"/>
      <c r="E43" s="2"/>
      <c r="F43" s="102"/>
      <c r="G43" s="30"/>
      <c r="H43" s="28"/>
      <c r="M43" s="44" t="s">
        <v>18</v>
      </c>
      <c r="N43" s="7">
        <v>140</v>
      </c>
      <c r="O43" s="7">
        <v>161</v>
      </c>
      <c r="P43" s="55">
        <f>N43+O43</f>
        <v>301</v>
      </c>
      <c r="Q43" s="95"/>
      <c r="R43" s="28"/>
      <c r="S43" s="31"/>
    </row>
    <row r="44" spans="2:17" ht="16.5">
      <c r="B44" s="103"/>
      <c r="C44" s="2" t="s">
        <v>35</v>
      </c>
      <c r="D44" s="2"/>
      <c r="E44" s="2"/>
      <c r="F44" s="102"/>
      <c r="Q44" s="29"/>
    </row>
    <row r="45" spans="2:6" ht="16.5">
      <c r="B45" s="103">
        <v>3</v>
      </c>
      <c r="C45" s="2" t="s">
        <v>19</v>
      </c>
      <c r="D45" s="2"/>
      <c r="E45" s="2"/>
      <c r="F45" s="103"/>
    </row>
    <row r="46" spans="2:6" ht="16.5">
      <c r="B46" s="103"/>
      <c r="C46" s="2" t="s">
        <v>18</v>
      </c>
      <c r="D46" s="2"/>
      <c r="E46" s="2"/>
      <c r="F46" s="102"/>
    </row>
    <row r="47" spans="2:6" ht="16.5">
      <c r="B47" s="103"/>
      <c r="C47" s="2" t="s">
        <v>36</v>
      </c>
      <c r="D47" s="2"/>
      <c r="E47" s="2"/>
      <c r="F47" s="103"/>
    </row>
    <row r="48" spans="2:6" ht="16.5">
      <c r="B48" s="103">
        <v>4</v>
      </c>
      <c r="C48" s="2" t="s">
        <v>37</v>
      </c>
      <c r="D48" s="2"/>
      <c r="E48" s="2"/>
      <c r="F48" s="102"/>
    </row>
    <row r="49" spans="2:6" ht="16.5">
      <c r="B49" s="103"/>
      <c r="C49" s="2" t="s">
        <v>30</v>
      </c>
      <c r="D49" s="2"/>
      <c r="E49" s="2"/>
      <c r="F49" s="103"/>
    </row>
    <row r="50" spans="2:6" ht="16.5">
      <c r="B50" s="103"/>
      <c r="C50" s="2" t="s">
        <v>38</v>
      </c>
      <c r="D50" s="2"/>
      <c r="E50" s="2"/>
      <c r="F50" s="102"/>
    </row>
    <row r="51" spans="2:6" ht="16.5">
      <c r="B51" s="2"/>
      <c r="C51" s="2"/>
      <c r="D51" s="2"/>
      <c r="E51" s="2"/>
      <c r="F51" s="102"/>
    </row>
    <row r="52" spans="2:6" ht="16.5">
      <c r="B52" s="2"/>
      <c r="C52" s="2"/>
      <c r="D52" s="2"/>
      <c r="E52" s="2"/>
      <c r="F52" s="103"/>
    </row>
    <row r="53" spans="2:6" ht="16.5">
      <c r="B53" s="2"/>
      <c r="C53" s="2"/>
      <c r="D53" s="2"/>
      <c r="E53" s="2"/>
      <c r="F53" s="103"/>
    </row>
    <row r="54" spans="2:6" ht="16.5">
      <c r="B54" s="2"/>
      <c r="C54" s="2"/>
      <c r="D54" s="2"/>
      <c r="E54" s="2"/>
      <c r="F54" s="102"/>
    </row>
  </sheetData>
  <sheetProtection/>
  <mergeCells count="14">
    <mergeCell ref="B23:E23"/>
    <mergeCell ref="M12:P13"/>
    <mergeCell ref="Q6:Q7"/>
    <mergeCell ref="Q19:Q20"/>
    <mergeCell ref="Q39:Q40"/>
    <mergeCell ref="Q42:Q43"/>
    <mergeCell ref="L4:L5"/>
    <mergeCell ref="L9:L10"/>
    <mergeCell ref="L16:L17"/>
    <mergeCell ref="L21:L22"/>
    <mergeCell ref="G7:G8"/>
    <mergeCell ref="G11:G12"/>
    <mergeCell ref="G14:G15"/>
    <mergeCell ref="G18:G1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43">
      <selection activeCell="C75" sqref="C75"/>
    </sheetView>
  </sheetViews>
  <sheetFormatPr defaultColWidth="9.140625" defaultRowHeight="15"/>
  <cols>
    <col min="2" max="2" width="4.28125" style="0" customWidth="1"/>
    <col min="3" max="3" width="21.8515625" style="0" customWidth="1"/>
    <col min="4" max="5" width="6.421875" style="0" customWidth="1"/>
    <col min="6" max="6" width="5.57421875" style="0" customWidth="1"/>
    <col min="7" max="8" width="8.140625" style="0" customWidth="1"/>
    <col min="9" max="9" width="4.7109375" style="0" customWidth="1"/>
    <col min="10" max="10" width="4.140625" style="0" customWidth="1"/>
    <col min="11" max="11" width="21.140625" style="0" customWidth="1"/>
    <col min="12" max="13" width="6.28125" style="0" customWidth="1"/>
    <col min="14" max="14" width="6.00390625" style="0" customWidth="1"/>
    <col min="15" max="16" width="7.28125" style="0" customWidth="1"/>
  </cols>
  <sheetData>
    <row r="1" ht="15">
      <c r="A1" s="127" t="s">
        <v>49</v>
      </c>
    </row>
    <row r="2" ht="15">
      <c r="A2" s="119"/>
    </row>
    <row r="3" ht="15">
      <c r="A3" s="119" t="s">
        <v>0</v>
      </c>
    </row>
    <row r="4" spans="1:16" ht="15.75">
      <c r="A4" s="125">
        <v>1</v>
      </c>
      <c r="B4" s="105" t="s">
        <v>39</v>
      </c>
      <c r="C4" s="105"/>
      <c r="D4" s="106">
        <v>1</v>
      </c>
      <c r="E4" s="106">
        <v>2</v>
      </c>
      <c r="F4" s="106">
        <v>3</v>
      </c>
      <c r="G4" s="106" t="s">
        <v>40</v>
      </c>
      <c r="H4" s="106" t="s">
        <v>41</v>
      </c>
      <c r="I4" s="16"/>
      <c r="J4" s="107" t="s">
        <v>42</v>
      </c>
      <c r="K4" s="107"/>
      <c r="L4" s="106">
        <v>1</v>
      </c>
      <c r="M4" s="106">
        <v>2</v>
      </c>
      <c r="N4" s="106">
        <v>3</v>
      </c>
      <c r="O4" s="106" t="s">
        <v>40</v>
      </c>
      <c r="P4" s="106" t="s">
        <v>41</v>
      </c>
    </row>
    <row r="5" spans="1:16" ht="15">
      <c r="A5" s="125"/>
      <c r="B5" s="108">
        <v>1</v>
      </c>
      <c r="C5" s="109" t="s">
        <v>11</v>
      </c>
      <c r="D5" s="110">
        <v>179</v>
      </c>
      <c r="E5" s="110">
        <v>171</v>
      </c>
      <c r="F5" s="110"/>
      <c r="G5" s="110">
        <v>350</v>
      </c>
      <c r="H5" s="111">
        <v>175</v>
      </c>
      <c r="I5" s="16"/>
      <c r="J5" s="108">
        <v>1</v>
      </c>
      <c r="K5" s="109" t="s">
        <v>7</v>
      </c>
      <c r="L5" s="110">
        <v>226</v>
      </c>
      <c r="M5" s="110">
        <v>147</v>
      </c>
      <c r="N5" s="110"/>
      <c r="O5" s="110">
        <v>373</v>
      </c>
      <c r="P5" s="111">
        <v>186.5</v>
      </c>
    </row>
    <row r="6" spans="1:16" ht="15">
      <c r="A6" s="125"/>
      <c r="B6" s="108">
        <v>2</v>
      </c>
      <c r="C6" s="109" t="s">
        <v>12</v>
      </c>
      <c r="D6" s="110">
        <v>218</v>
      </c>
      <c r="E6" s="110">
        <v>213</v>
      </c>
      <c r="F6" s="110"/>
      <c r="G6" s="110">
        <v>431</v>
      </c>
      <c r="H6" s="111">
        <v>215.5</v>
      </c>
      <c r="I6" s="16"/>
      <c r="J6" s="108">
        <v>2</v>
      </c>
      <c r="K6" s="109" t="s">
        <v>43</v>
      </c>
      <c r="L6" s="110">
        <v>173</v>
      </c>
      <c r="M6" s="110">
        <v>166</v>
      </c>
      <c r="N6" s="110"/>
      <c r="O6" s="110">
        <v>339</v>
      </c>
      <c r="P6" s="111">
        <v>169.5</v>
      </c>
    </row>
    <row r="7" spans="1:16" ht="15">
      <c r="A7" s="125"/>
      <c r="B7" s="108">
        <v>3</v>
      </c>
      <c r="C7" s="109" t="s">
        <v>44</v>
      </c>
      <c r="D7" s="110">
        <v>205</v>
      </c>
      <c r="E7" s="110">
        <v>156</v>
      </c>
      <c r="F7" s="110"/>
      <c r="G7" s="110">
        <v>361</v>
      </c>
      <c r="H7" s="111">
        <v>180.5</v>
      </c>
      <c r="I7" s="16"/>
      <c r="J7" s="108">
        <v>3</v>
      </c>
      <c r="K7" s="109" t="s">
        <v>8</v>
      </c>
      <c r="L7" s="110">
        <v>160</v>
      </c>
      <c r="M7" s="110">
        <v>214</v>
      </c>
      <c r="N7" s="110"/>
      <c r="O7" s="110">
        <v>374</v>
      </c>
      <c r="P7" s="111">
        <v>187</v>
      </c>
    </row>
    <row r="8" spans="1:16" ht="15">
      <c r="A8" s="126"/>
      <c r="B8" s="112"/>
      <c r="C8" s="16"/>
      <c r="D8" s="113">
        <v>602</v>
      </c>
      <c r="E8" s="113">
        <v>540</v>
      </c>
      <c r="F8" s="106">
        <v>0</v>
      </c>
      <c r="G8" s="106">
        <v>1142</v>
      </c>
      <c r="H8" s="111">
        <v>190.33333333333334</v>
      </c>
      <c r="I8" s="16"/>
      <c r="J8" s="112"/>
      <c r="K8" s="16"/>
      <c r="L8" s="114">
        <v>559</v>
      </c>
      <c r="M8" s="114">
        <v>527</v>
      </c>
      <c r="N8" s="106">
        <v>0</v>
      </c>
      <c r="O8" s="106">
        <v>1086</v>
      </c>
      <c r="P8" s="111">
        <v>181</v>
      </c>
    </row>
    <row r="9" spans="1:16" ht="15">
      <c r="A9" s="126"/>
      <c r="B9" s="112"/>
      <c r="C9" s="16"/>
      <c r="D9" s="69"/>
      <c r="E9" s="69"/>
      <c r="F9" s="69"/>
      <c r="G9" s="69"/>
      <c r="H9" s="69"/>
      <c r="I9" s="16"/>
      <c r="J9" s="112"/>
      <c r="K9" s="16"/>
      <c r="L9" s="77"/>
      <c r="M9" s="77"/>
      <c r="N9" s="69"/>
      <c r="O9" s="69"/>
      <c r="P9" s="115"/>
    </row>
    <row r="10" spans="1:16" ht="15">
      <c r="A10" s="126"/>
      <c r="B10" s="112"/>
      <c r="C10" s="16"/>
      <c r="D10" s="17"/>
      <c r="E10" s="17"/>
      <c r="F10" s="17"/>
      <c r="G10" s="17"/>
      <c r="H10" s="17"/>
      <c r="I10" s="16"/>
      <c r="J10" s="16"/>
      <c r="K10" s="16"/>
      <c r="L10" s="33"/>
      <c r="M10" s="33"/>
      <c r="P10" s="116"/>
    </row>
    <row r="11" spans="1:16" ht="15">
      <c r="A11" s="119" t="s">
        <v>0</v>
      </c>
      <c r="B11" s="112"/>
      <c r="C11" s="16"/>
      <c r="D11" s="17"/>
      <c r="E11" s="17"/>
      <c r="F11" s="17"/>
      <c r="G11" s="17"/>
      <c r="H11" s="17"/>
      <c r="I11" s="16"/>
      <c r="J11" s="16"/>
      <c r="K11" s="16"/>
      <c r="L11" s="33"/>
      <c r="M11" s="33"/>
      <c r="P11" s="116"/>
    </row>
    <row r="12" spans="1:16" ht="15.75">
      <c r="A12" s="125">
        <v>2</v>
      </c>
      <c r="B12" s="107" t="s">
        <v>45</v>
      </c>
      <c r="C12" s="107"/>
      <c r="D12" s="110">
        <v>1</v>
      </c>
      <c r="E12" s="110">
        <v>2</v>
      </c>
      <c r="F12" s="110">
        <v>3</v>
      </c>
      <c r="G12" s="110" t="s">
        <v>40</v>
      </c>
      <c r="H12" s="110" t="s">
        <v>41</v>
      </c>
      <c r="I12" s="16"/>
      <c r="J12" s="105" t="s">
        <v>46</v>
      </c>
      <c r="K12" s="105"/>
      <c r="L12" s="117">
        <v>1</v>
      </c>
      <c r="M12" s="117">
        <v>2</v>
      </c>
      <c r="N12" s="110">
        <v>3</v>
      </c>
      <c r="O12" s="110" t="s">
        <v>40</v>
      </c>
      <c r="P12" s="111" t="s">
        <v>41</v>
      </c>
    </row>
    <row r="13" spans="1:16" ht="15">
      <c r="A13" s="125"/>
      <c r="B13" s="108">
        <v>1</v>
      </c>
      <c r="C13" s="109" t="s">
        <v>14</v>
      </c>
      <c r="D13" s="110">
        <v>171</v>
      </c>
      <c r="E13" s="110">
        <v>171</v>
      </c>
      <c r="F13" s="110"/>
      <c r="G13" s="110">
        <v>342</v>
      </c>
      <c r="H13" s="111">
        <v>171</v>
      </c>
      <c r="I13" s="16"/>
      <c r="J13" s="108">
        <v>1</v>
      </c>
      <c r="K13" s="109" t="s">
        <v>9</v>
      </c>
      <c r="L13" s="110">
        <v>192</v>
      </c>
      <c r="M13" s="110">
        <v>222</v>
      </c>
      <c r="N13" s="110"/>
      <c r="O13" s="110">
        <v>414</v>
      </c>
      <c r="P13" s="111">
        <v>207</v>
      </c>
    </row>
    <row r="14" spans="1:16" ht="15">
      <c r="A14" s="125"/>
      <c r="B14" s="108">
        <v>2</v>
      </c>
      <c r="C14" s="109" t="s">
        <v>47</v>
      </c>
      <c r="D14" s="110">
        <v>175</v>
      </c>
      <c r="E14" s="110">
        <v>140</v>
      </c>
      <c r="F14" s="110"/>
      <c r="G14" s="110">
        <v>315</v>
      </c>
      <c r="H14" s="111">
        <v>157.5</v>
      </c>
      <c r="I14" s="16"/>
      <c r="J14" s="108">
        <v>2</v>
      </c>
      <c r="K14" s="109" t="s">
        <v>10</v>
      </c>
      <c r="L14" s="110">
        <v>223</v>
      </c>
      <c r="M14" s="110">
        <v>206</v>
      </c>
      <c r="N14" s="110"/>
      <c r="O14" s="110">
        <v>429</v>
      </c>
      <c r="P14" s="111">
        <v>214.5</v>
      </c>
    </row>
    <row r="15" spans="1:16" ht="15">
      <c r="A15" s="125"/>
      <c r="B15" s="108">
        <v>3</v>
      </c>
      <c r="C15" s="109" t="s">
        <v>13</v>
      </c>
      <c r="D15" s="110">
        <v>161</v>
      </c>
      <c r="E15" s="110">
        <v>196</v>
      </c>
      <c r="F15" s="110"/>
      <c r="G15" s="110">
        <v>357</v>
      </c>
      <c r="H15" s="111">
        <v>178.5</v>
      </c>
      <c r="I15" s="16"/>
      <c r="J15" s="108">
        <v>3</v>
      </c>
      <c r="K15" s="109" t="s">
        <v>48</v>
      </c>
      <c r="L15" s="110">
        <v>185</v>
      </c>
      <c r="M15" s="110">
        <v>200</v>
      </c>
      <c r="N15" s="110"/>
      <c r="O15" s="110">
        <v>385</v>
      </c>
      <c r="P15" s="111">
        <v>192.5</v>
      </c>
    </row>
    <row r="16" spans="1:16" ht="15">
      <c r="A16" s="120"/>
      <c r="B16" s="112"/>
      <c r="C16" s="16"/>
      <c r="D16" s="106">
        <v>507</v>
      </c>
      <c r="E16" s="106">
        <v>507</v>
      </c>
      <c r="F16" s="106">
        <v>0</v>
      </c>
      <c r="G16" s="106">
        <v>1014</v>
      </c>
      <c r="H16" s="111">
        <v>169</v>
      </c>
      <c r="I16" s="16"/>
      <c r="J16" s="112"/>
      <c r="K16" s="16"/>
      <c r="L16" s="113">
        <v>600</v>
      </c>
      <c r="M16" s="113">
        <v>628</v>
      </c>
      <c r="N16" s="106">
        <v>0</v>
      </c>
      <c r="O16" s="106">
        <v>1228</v>
      </c>
      <c r="P16" s="111">
        <v>204.66666666666666</v>
      </c>
    </row>
    <row r="17" ht="15">
      <c r="A17" s="120"/>
    </row>
    <row r="18" s="123" customFormat="1" ht="15">
      <c r="A18" s="124" t="s">
        <v>50</v>
      </c>
    </row>
    <row r="19" s="123" customFormat="1" ht="15">
      <c r="A19" s="124"/>
    </row>
    <row r="20" ht="15">
      <c r="A20" s="128" t="s">
        <v>54</v>
      </c>
    </row>
    <row r="21" ht="15">
      <c r="A21" s="118"/>
    </row>
    <row r="22" ht="15">
      <c r="A22" s="121" t="s">
        <v>0</v>
      </c>
    </row>
    <row r="23" spans="1:16" ht="15.75">
      <c r="A23" s="122">
        <v>1</v>
      </c>
      <c r="B23" s="105" t="s">
        <v>51</v>
      </c>
      <c r="C23" s="105"/>
      <c r="D23" s="106">
        <v>1</v>
      </c>
      <c r="E23" s="106">
        <v>2</v>
      </c>
      <c r="F23" s="106">
        <v>3</v>
      </c>
      <c r="G23" s="106" t="s">
        <v>40</v>
      </c>
      <c r="H23" s="106" t="s">
        <v>41</v>
      </c>
      <c r="I23" s="16"/>
      <c r="J23" s="107" t="s">
        <v>39</v>
      </c>
      <c r="K23" s="107"/>
      <c r="L23" s="106">
        <v>1</v>
      </c>
      <c r="M23" s="106">
        <v>2</v>
      </c>
      <c r="N23" s="106">
        <v>3</v>
      </c>
      <c r="O23" s="106" t="s">
        <v>40</v>
      </c>
      <c r="P23" s="106" t="s">
        <v>41</v>
      </c>
    </row>
    <row r="24" spans="1:16" ht="15">
      <c r="A24" s="122"/>
      <c r="B24" s="108">
        <v>1</v>
      </c>
      <c r="C24" s="109" t="s">
        <v>16</v>
      </c>
      <c r="D24" s="110">
        <v>213</v>
      </c>
      <c r="E24" s="110">
        <v>159</v>
      </c>
      <c r="F24" s="110"/>
      <c r="G24" s="110">
        <v>372</v>
      </c>
      <c r="H24" s="111">
        <v>186</v>
      </c>
      <c r="I24" s="16"/>
      <c r="J24" s="108">
        <v>1</v>
      </c>
      <c r="K24" s="109" t="s">
        <v>11</v>
      </c>
      <c r="L24" s="110">
        <v>147</v>
      </c>
      <c r="M24" s="110">
        <v>172</v>
      </c>
      <c r="N24" s="110"/>
      <c r="O24" s="110">
        <v>319</v>
      </c>
      <c r="P24" s="111">
        <v>159.5</v>
      </c>
    </row>
    <row r="25" spans="1:16" ht="15">
      <c r="A25" s="122"/>
      <c r="B25" s="108">
        <v>2</v>
      </c>
      <c r="C25" s="109" t="s">
        <v>15</v>
      </c>
      <c r="D25" s="110">
        <v>219</v>
      </c>
      <c r="E25" s="110">
        <v>240</v>
      </c>
      <c r="F25" s="110"/>
      <c r="G25" s="110">
        <v>459</v>
      </c>
      <c r="H25" s="111">
        <v>229.5</v>
      </c>
      <c r="I25" s="16"/>
      <c r="J25" s="108">
        <v>2</v>
      </c>
      <c r="K25" s="109" t="s">
        <v>12</v>
      </c>
      <c r="L25" s="110">
        <v>206</v>
      </c>
      <c r="M25" s="110">
        <v>197</v>
      </c>
      <c r="N25" s="110"/>
      <c r="O25" s="110">
        <v>403</v>
      </c>
      <c r="P25" s="111">
        <v>201.5</v>
      </c>
    </row>
    <row r="26" spans="1:16" ht="15">
      <c r="A26" s="122"/>
      <c r="B26" s="108">
        <v>3</v>
      </c>
      <c r="C26" s="109" t="s">
        <v>6</v>
      </c>
      <c r="D26" s="110">
        <v>240</v>
      </c>
      <c r="E26" s="110">
        <v>193</v>
      </c>
      <c r="F26" s="110"/>
      <c r="G26" s="110">
        <v>433</v>
      </c>
      <c r="H26" s="111">
        <v>216.5</v>
      </c>
      <c r="I26" s="16"/>
      <c r="J26" s="108">
        <v>3</v>
      </c>
      <c r="K26" s="109" t="s">
        <v>44</v>
      </c>
      <c r="L26" s="110">
        <v>143</v>
      </c>
      <c r="M26" s="110">
        <v>186</v>
      </c>
      <c r="N26" s="110"/>
      <c r="O26" s="110">
        <v>329</v>
      </c>
      <c r="P26" s="111">
        <v>164.5</v>
      </c>
    </row>
    <row r="27" spans="1:16" ht="15">
      <c r="A27" s="120"/>
      <c r="B27" s="112"/>
      <c r="C27" s="16"/>
      <c r="D27" s="113">
        <v>672</v>
      </c>
      <c r="E27" s="113">
        <v>592</v>
      </c>
      <c r="F27" s="106">
        <v>0</v>
      </c>
      <c r="G27" s="106">
        <v>1264</v>
      </c>
      <c r="H27" s="111">
        <v>210.66666666666666</v>
      </c>
      <c r="I27" s="16"/>
      <c r="J27" s="112"/>
      <c r="K27" s="16"/>
      <c r="L27" s="114">
        <v>496</v>
      </c>
      <c r="M27" s="114">
        <v>555</v>
      </c>
      <c r="N27" s="106">
        <v>0</v>
      </c>
      <c r="O27" s="106">
        <v>1051</v>
      </c>
      <c r="P27" s="111">
        <v>175.16666666666666</v>
      </c>
    </row>
    <row r="28" spans="1:16" s="134" customFormat="1" ht="15">
      <c r="A28" s="129"/>
      <c r="B28" s="130"/>
      <c r="C28" s="131"/>
      <c r="D28" s="132">
        <v>224</v>
      </c>
      <c r="E28" s="132">
        <v>197.33333333333334</v>
      </c>
      <c r="F28" s="132"/>
      <c r="G28" s="132"/>
      <c r="H28" s="132"/>
      <c r="I28" s="131"/>
      <c r="J28" s="130"/>
      <c r="K28" s="131"/>
      <c r="L28" s="133">
        <v>165.33333333333334</v>
      </c>
      <c r="M28" s="133">
        <v>185</v>
      </c>
      <c r="N28" s="132"/>
      <c r="O28" s="132"/>
      <c r="P28" s="132"/>
    </row>
    <row r="29" spans="1:16" ht="15">
      <c r="A29" s="120"/>
      <c r="B29" s="112"/>
      <c r="C29" s="16"/>
      <c r="D29" s="17"/>
      <c r="E29" s="17"/>
      <c r="F29" s="17"/>
      <c r="G29" s="17"/>
      <c r="H29" s="17"/>
      <c r="I29" s="16"/>
      <c r="J29" s="16"/>
      <c r="K29" s="16"/>
      <c r="L29" s="33"/>
      <c r="M29" s="33"/>
      <c r="P29" s="116"/>
    </row>
    <row r="30" spans="1:16" ht="15">
      <c r="A30" s="121" t="s">
        <v>0</v>
      </c>
      <c r="B30" s="112"/>
      <c r="C30" s="16"/>
      <c r="D30" s="17"/>
      <c r="E30" s="17"/>
      <c r="F30" s="17"/>
      <c r="G30" s="17"/>
      <c r="H30" s="17"/>
      <c r="I30" s="16"/>
      <c r="J30" s="16"/>
      <c r="K30" s="16"/>
      <c r="L30" s="33"/>
      <c r="M30" s="33"/>
      <c r="P30" s="116"/>
    </row>
    <row r="31" spans="1:16" ht="15.75">
      <c r="A31" s="122">
        <v>2</v>
      </c>
      <c r="B31" s="107" t="s">
        <v>52</v>
      </c>
      <c r="C31" s="107"/>
      <c r="D31" s="110">
        <v>1</v>
      </c>
      <c r="E31" s="110">
        <v>2</v>
      </c>
      <c r="F31" s="110">
        <v>3</v>
      </c>
      <c r="G31" s="110" t="s">
        <v>40</v>
      </c>
      <c r="H31" s="110" t="s">
        <v>41</v>
      </c>
      <c r="I31" s="16"/>
      <c r="J31" s="105" t="s">
        <v>46</v>
      </c>
      <c r="K31" s="105"/>
      <c r="L31" s="117">
        <v>1</v>
      </c>
      <c r="M31" s="117">
        <v>2</v>
      </c>
      <c r="N31" s="110">
        <v>3</v>
      </c>
      <c r="O31" s="110" t="s">
        <v>40</v>
      </c>
      <c r="P31" s="111" t="s">
        <v>41</v>
      </c>
    </row>
    <row r="32" spans="1:16" ht="15">
      <c r="A32" s="122"/>
      <c r="B32" s="108">
        <v>1</v>
      </c>
      <c r="C32" s="109" t="s">
        <v>53</v>
      </c>
      <c r="D32" s="110">
        <v>202</v>
      </c>
      <c r="E32" s="110">
        <v>181</v>
      </c>
      <c r="F32" s="110"/>
      <c r="G32" s="110">
        <v>383</v>
      </c>
      <c r="H32" s="111">
        <v>191.5</v>
      </c>
      <c r="I32" s="16"/>
      <c r="J32" s="108">
        <v>1</v>
      </c>
      <c r="K32" s="109" t="s">
        <v>9</v>
      </c>
      <c r="L32" s="110">
        <v>209</v>
      </c>
      <c r="M32" s="110">
        <v>197</v>
      </c>
      <c r="N32" s="110"/>
      <c r="O32" s="110">
        <v>406</v>
      </c>
      <c r="P32" s="111">
        <v>203</v>
      </c>
    </row>
    <row r="33" spans="1:16" ht="15">
      <c r="A33" s="122"/>
      <c r="B33" s="108">
        <v>2</v>
      </c>
      <c r="C33" s="109" t="s">
        <v>4</v>
      </c>
      <c r="D33" s="110">
        <v>150</v>
      </c>
      <c r="E33" s="110">
        <v>149</v>
      </c>
      <c r="F33" s="110"/>
      <c r="G33" s="110">
        <v>299</v>
      </c>
      <c r="H33" s="111">
        <v>149.5</v>
      </c>
      <c r="I33" s="16"/>
      <c r="J33" s="108">
        <v>2</v>
      </c>
      <c r="K33" s="109" t="s">
        <v>10</v>
      </c>
      <c r="L33" s="110">
        <v>158</v>
      </c>
      <c r="M33" s="110">
        <v>193</v>
      </c>
      <c r="N33" s="110"/>
      <c r="O33" s="110">
        <v>351</v>
      </c>
      <c r="P33" s="111">
        <v>175.5</v>
      </c>
    </row>
    <row r="34" spans="1:16" ht="15">
      <c r="A34" s="122"/>
      <c r="B34" s="108">
        <v>3</v>
      </c>
      <c r="C34" s="109" t="s">
        <v>3</v>
      </c>
      <c r="D34" s="110">
        <v>206</v>
      </c>
      <c r="E34" s="110">
        <v>203</v>
      </c>
      <c r="F34" s="110"/>
      <c r="G34" s="110">
        <v>409</v>
      </c>
      <c r="H34" s="111">
        <v>204.5</v>
      </c>
      <c r="I34" s="16"/>
      <c r="J34" s="108">
        <v>3</v>
      </c>
      <c r="K34" s="109" t="s">
        <v>48</v>
      </c>
      <c r="L34" s="110">
        <v>181</v>
      </c>
      <c r="M34" s="110">
        <v>171</v>
      </c>
      <c r="N34" s="110"/>
      <c r="O34" s="110">
        <v>352</v>
      </c>
      <c r="P34" s="111">
        <v>176</v>
      </c>
    </row>
    <row r="35" spans="1:16" ht="15">
      <c r="A35" s="120"/>
      <c r="B35" s="112"/>
      <c r="C35" s="16"/>
      <c r="D35" s="106">
        <v>558</v>
      </c>
      <c r="E35" s="106">
        <v>533</v>
      </c>
      <c r="F35" s="106">
        <v>0</v>
      </c>
      <c r="G35" s="106">
        <v>1091</v>
      </c>
      <c r="H35" s="111">
        <v>181.83333333333334</v>
      </c>
      <c r="I35" s="16"/>
      <c r="J35" s="112"/>
      <c r="K35" s="16"/>
      <c r="L35" s="113">
        <v>548</v>
      </c>
      <c r="M35" s="113">
        <v>561</v>
      </c>
      <c r="N35" s="106">
        <v>0</v>
      </c>
      <c r="O35" s="106">
        <v>1109</v>
      </c>
      <c r="P35" s="111">
        <v>184.83333333333334</v>
      </c>
    </row>
    <row r="36" spans="1:16" s="134" customFormat="1" ht="15">
      <c r="A36" s="129"/>
      <c r="B36" s="130"/>
      <c r="C36" s="131"/>
      <c r="D36" s="132">
        <v>186</v>
      </c>
      <c r="E36" s="132">
        <v>177.66666666666666</v>
      </c>
      <c r="F36" s="132"/>
      <c r="G36" s="132"/>
      <c r="H36" s="132"/>
      <c r="I36" s="131"/>
      <c r="J36" s="130"/>
      <c r="K36" s="131"/>
      <c r="L36" s="133">
        <v>182.66666666666666</v>
      </c>
      <c r="M36" s="133">
        <v>187</v>
      </c>
      <c r="N36" s="132"/>
      <c r="O36" s="132"/>
      <c r="P36" s="132"/>
    </row>
    <row r="37" ht="15">
      <c r="A37" s="120"/>
    </row>
    <row r="38" ht="18.75">
      <c r="A38" s="143" t="s">
        <v>55</v>
      </c>
    </row>
    <row r="39" spans="1:16" ht="18.75">
      <c r="A39" s="120"/>
      <c r="B39" s="135">
        <v>1</v>
      </c>
      <c r="C39" s="15"/>
      <c r="D39" s="78"/>
      <c r="E39" s="78"/>
      <c r="F39" s="78"/>
      <c r="G39" s="78"/>
      <c r="H39" s="78"/>
      <c r="I39" s="15"/>
      <c r="J39" s="135">
        <v>2</v>
      </c>
      <c r="K39" s="15"/>
      <c r="L39" s="33"/>
      <c r="M39" s="33"/>
      <c r="N39" s="33"/>
      <c r="O39" s="33"/>
      <c r="P39" s="78"/>
    </row>
    <row r="40" spans="1:16" ht="15.75">
      <c r="A40" s="120"/>
      <c r="B40" s="105" t="s">
        <v>51</v>
      </c>
      <c r="C40" s="105"/>
      <c r="D40" s="114">
        <v>1</v>
      </c>
      <c r="E40" s="114">
        <v>2</v>
      </c>
      <c r="F40" s="114">
        <v>3</v>
      </c>
      <c r="G40" s="114" t="s">
        <v>40</v>
      </c>
      <c r="H40" s="114" t="s">
        <v>41</v>
      </c>
      <c r="I40" s="15"/>
      <c r="J40" s="136" t="s">
        <v>46</v>
      </c>
      <c r="K40" s="136"/>
      <c r="L40" s="114">
        <v>1</v>
      </c>
      <c r="M40" s="114">
        <v>2</v>
      </c>
      <c r="N40" s="114">
        <v>3</v>
      </c>
      <c r="O40" s="114" t="s">
        <v>40</v>
      </c>
      <c r="P40" s="114" t="s">
        <v>41</v>
      </c>
    </row>
    <row r="41" spans="1:16" ht="15">
      <c r="A41" s="120"/>
      <c r="B41" s="137">
        <v>1</v>
      </c>
      <c r="C41" s="138" t="s">
        <v>16</v>
      </c>
      <c r="D41" s="117">
        <v>207</v>
      </c>
      <c r="E41" s="117">
        <v>159</v>
      </c>
      <c r="F41" s="117"/>
      <c r="G41" s="117">
        <v>366</v>
      </c>
      <c r="H41" s="139">
        <v>183</v>
      </c>
      <c r="I41" s="15"/>
      <c r="J41" s="137">
        <v>1</v>
      </c>
      <c r="K41" s="138" t="s">
        <v>9</v>
      </c>
      <c r="L41" s="117">
        <v>219</v>
      </c>
      <c r="M41" s="117">
        <v>212</v>
      </c>
      <c r="N41" s="117"/>
      <c r="O41" s="117">
        <v>431</v>
      </c>
      <c r="P41" s="139">
        <v>215.5</v>
      </c>
    </row>
    <row r="42" spans="1:16" ht="15">
      <c r="A42" s="120"/>
      <c r="B42" s="137">
        <v>2</v>
      </c>
      <c r="C42" s="138" t="s">
        <v>15</v>
      </c>
      <c r="D42" s="117">
        <v>264</v>
      </c>
      <c r="E42" s="117">
        <v>208</v>
      </c>
      <c r="F42" s="117"/>
      <c r="G42" s="117">
        <v>472</v>
      </c>
      <c r="H42" s="139">
        <v>236</v>
      </c>
      <c r="I42" s="15"/>
      <c r="J42" s="137">
        <v>2</v>
      </c>
      <c r="K42" s="138" t="s">
        <v>10</v>
      </c>
      <c r="L42" s="117">
        <v>159</v>
      </c>
      <c r="M42" s="117">
        <v>192</v>
      </c>
      <c r="N42" s="117"/>
      <c r="O42" s="117">
        <v>351</v>
      </c>
      <c r="P42" s="139">
        <v>175.5</v>
      </c>
    </row>
    <row r="43" spans="1:16" ht="15">
      <c r="A43" s="120"/>
      <c r="B43" s="137">
        <v>3</v>
      </c>
      <c r="C43" s="138" t="s">
        <v>6</v>
      </c>
      <c r="D43" s="117">
        <v>194</v>
      </c>
      <c r="E43" s="117">
        <v>237</v>
      </c>
      <c r="F43" s="117"/>
      <c r="G43" s="117">
        <v>431</v>
      </c>
      <c r="H43" s="139">
        <v>215.5</v>
      </c>
      <c r="I43" s="15"/>
      <c r="J43" s="137">
        <v>3</v>
      </c>
      <c r="K43" s="138" t="s">
        <v>48</v>
      </c>
      <c r="L43" s="117">
        <v>127</v>
      </c>
      <c r="M43" s="117">
        <v>169</v>
      </c>
      <c r="N43" s="117"/>
      <c r="O43" s="117">
        <v>296</v>
      </c>
      <c r="P43" s="139">
        <v>148</v>
      </c>
    </row>
    <row r="44" spans="1:16" ht="15">
      <c r="A44" s="120"/>
      <c r="B44" s="140"/>
      <c r="C44" s="15"/>
      <c r="D44" s="114">
        <v>665</v>
      </c>
      <c r="E44" s="114">
        <v>604</v>
      </c>
      <c r="F44" s="114">
        <v>0</v>
      </c>
      <c r="G44" s="113">
        <v>1269</v>
      </c>
      <c r="H44" s="139">
        <v>211.5</v>
      </c>
      <c r="I44" s="15"/>
      <c r="J44" s="140"/>
      <c r="K44" s="15"/>
      <c r="L44" s="114">
        <v>505</v>
      </c>
      <c r="M44" s="114">
        <v>573</v>
      </c>
      <c r="N44" s="114">
        <v>0</v>
      </c>
      <c r="O44" s="114">
        <v>1078</v>
      </c>
      <c r="P44" s="139">
        <v>179.66666666666666</v>
      </c>
    </row>
    <row r="45" spans="1:16" s="134" customFormat="1" ht="15">
      <c r="A45" s="129"/>
      <c r="B45" s="130"/>
      <c r="C45" s="131"/>
      <c r="D45" s="132">
        <v>221.66666666666666</v>
      </c>
      <c r="E45" s="132">
        <v>201.33333333333334</v>
      </c>
      <c r="F45" s="132"/>
      <c r="G45" s="132"/>
      <c r="H45" s="132"/>
      <c r="I45" s="131"/>
      <c r="J45" s="130"/>
      <c r="K45" s="131"/>
      <c r="L45" s="133">
        <v>168.33333333333334</v>
      </c>
      <c r="M45" s="133">
        <v>191</v>
      </c>
      <c r="N45" s="132"/>
      <c r="O45" s="132"/>
      <c r="P45" s="132"/>
    </row>
    <row r="46" spans="1:16" s="134" customFormat="1" ht="15">
      <c r="A46" s="129"/>
      <c r="B46" s="130"/>
      <c r="C46" s="131"/>
      <c r="D46" s="132"/>
      <c r="E46" s="132"/>
      <c r="F46" s="132"/>
      <c r="G46" s="132"/>
      <c r="H46" s="132"/>
      <c r="I46" s="131"/>
      <c r="J46" s="130"/>
      <c r="K46" s="131"/>
      <c r="L46" s="133"/>
      <c r="M46" s="133"/>
      <c r="N46" s="132"/>
      <c r="O46" s="132"/>
      <c r="P46" s="132"/>
    </row>
    <row r="47" spans="1:16" ht="15.75">
      <c r="A47" s="142" t="s">
        <v>56</v>
      </c>
      <c r="B47" s="140"/>
      <c r="C47" s="15"/>
      <c r="D47" s="78"/>
      <c r="E47" s="78"/>
      <c r="F47" s="78"/>
      <c r="G47" s="78"/>
      <c r="H47" s="78"/>
      <c r="I47" s="15"/>
      <c r="J47" s="15"/>
      <c r="K47" s="15"/>
      <c r="L47" s="33"/>
      <c r="M47" s="33"/>
      <c r="N47" s="33"/>
      <c r="O47" s="33"/>
      <c r="P47" s="141"/>
    </row>
    <row r="48" spans="1:16" ht="18.75">
      <c r="A48" s="120"/>
      <c r="B48" s="135">
        <v>3</v>
      </c>
      <c r="C48" s="15"/>
      <c r="D48" s="78"/>
      <c r="E48" s="78"/>
      <c r="F48" s="78"/>
      <c r="G48" s="78"/>
      <c r="H48" s="78"/>
      <c r="I48" s="15"/>
      <c r="J48" s="135">
        <v>4</v>
      </c>
      <c r="K48" s="15"/>
      <c r="L48" s="33"/>
      <c r="M48" s="33"/>
      <c r="N48" s="33"/>
      <c r="O48" s="33"/>
      <c r="P48" s="141"/>
    </row>
    <row r="49" spans="1:16" ht="15.75">
      <c r="A49" s="120"/>
      <c r="B49" s="105" t="s">
        <v>52</v>
      </c>
      <c r="C49" s="105"/>
      <c r="D49" s="117">
        <v>1</v>
      </c>
      <c r="E49" s="117">
        <v>2</v>
      </c>
      <c r="F49" s="117">
        <v>3</v>
      </c>
      <c r="G49" s="117" t="s">
        <v>40</v>
      </c>
      <c r="H49" s="117" t="s">
        <v>41</v>
      </c>
      <c r="I49" s="15"/>
      <c r="J49" s="107" t="s">
        <v>39</v>
      </c>
      <c r="K49" s="107"/>
      <c r="L49" s="117">
        <v>1</v>
      </c>
      <c r="M49" s="117">
        <v>2</v>
      </c>
      <c r="N49" s="117">
        <v>3</v>
      </c>
      <c r="O49" s="117" t="s">
        <v>40</v>
      </c>
      <c r="P49" s="139" t="s">
        <v>41</v>
      </c>
    </row>
    <row r="50" spans="1:16" ht="15">
      <c r="A50" s="120"/>
      <c r="B50" s="137">
        <v>1</v>
      </c>
      <c r="C50" s="138" t="s">
        <v>53</v>
      </c>
      <c r="D50" s="117">
        <v>206</v>
      </c>
      <c r="E50" s="117">
        <v>167</v>
      </c>
      <c r="F50" s="117"/>
      <c r="G50" s="117">
        <v>373</v>
      </c>
      <c r="H50" s="139">
        <v>186.5</v>
      </c>
      <c r="I50" s="15"/>
      <c r="J50" s="108">
        <v>1</v>
      </c>
      <c r="K50" s="109" t="s">
        <v>11</v>
      </c>
      <c r="L50" s="117">
        <v>205</v>
      </c>
      <c r="M50" s="117">
        <v>186</v>
      </c>
      <c r="N50" s="117"/>
      <c r="O50" s="117">
        <v>391</v>
      </c>
      <c r="P50" s="139">
        <v>195.5</v>
      </c>
    </row>
    <row r="51" spans="1:16" ht="15">
      <c r="A51" s="120"/>
      <c r="B51" s="137">
        <v>2</v>
      </c>
      <c r="C51" s="138" t="s">
        <v>4</v>
      </c>
      <c r="D51" s="117">
        <v>158</v>
      </c>
      <c r="E51" s="117">
        <v>188</v>
      </c>
      <c r="F51" s="117"/>
      <c r="G51" s="117">
        <v>346</v>
      </c>
      <c r="H51" s="139">
        <v>173</v>
      </c>
      <c r="I51" s="15"/>
      <c r="J51" s="108">
        <v>2</v>
      </c>
      <c r="K51" s="109" t="s">
        <v>12</v>
      </c>
      <c r="L51" s="117">
        <v>223</v>
      </c>
      <c r="M51" s="117">
        <v>171</v>
      </c>
      <c r="N51" s="117"/>
      <c r="O51" s="117">
        <v>394</v>
      </c>
      <c r="P51" s="139">
        <v>197</v>
      </c>
    </row>
    <row r="52" spans="1:16" ht="15">
      <c r="A52" s="120"/>
      <c r="B52" s="137">
        <v>3</v>
      </c>
      <c r="C52" s="138" t="s">
        <v>3</v>
      </c>
      <c r="D52" s="117">
        <v>204</v>
      </c>
      <c r="E52" s="117">
        <v>201</v>
      </c>
      <c r="F52" s="117"/>
      <c r="G52" s="117">
        <v>405</v>
      </c>
      <c r="H52" s="139">
        <v>202.5</v>
      </c>
      <c r="I52" s="15"/>
      <c r="J52" s="108">
        <v>3</v>
      </c>
      <c r="K52" s="109" t="s">
        <v>44</v>
      </c>
      <c r="L52" s="117">
        <v>154</v>
      </c>
      <c r="M52" s="117">
        <v>169</v>
      </c>
      <c r="N52" s="117"/>
      <c r="O52" s="117">
        <v>323</v>
      </c>
      <c r="P52" s="139">
        <v>161.5</v>
      </c>
    </row>
    <row r="53" spans="1:16" ht="15">
      <c r="A53" s="120"/>
      <c r="B53" s="140"/>
      <c r="C53" s="15"/>
      <c r="D53" s="114">
        <v>568</v>
      </c>
      <c r="E53" s="114">
        <v>556</v>
      </c>
      <c r="F53" s="114">
        <v>0</v>
      </c>
      <c r="G53" s="113">
        <v>1124</v>
      </c>
      <c r="H53" s="139">
        <v>187.33333333333334</v>
      </c>
      <c r="I53" s="15"/>
      <c r="J53" s="140"/>
      <c r="K53" s="15"/>
      <c r="L53" s="114">
        <v>582</v>
      </c>
      <c r="M53" s="114">
        <v>526</v>
      </c>
      <c r="N53" s="114">
        <v>0</v>
      </c>
      <c r="O53" s="114">
        <v>1108</v>
      </c>
      <c r="P53" s="139">
        <v>184.66666666666666</v>
      </c>
    </row>
    <row r="54" spans="1:16" s="134" customFormat="1" ht="15">
      <c r="A54" s="129"/>
      <c r="B54" s="130"/>
      <c r="C54" s="131"/>
      <c r="D54" s="132">
        <v>189.33333333333334</v>
      </c>
      <c r="E54" s="132">
        <v>185.33333333333334</v>
      </c>
      <c r="F54" s="132"/>
      <c r="G54" s="132"/>
      <c r="H54" s="132"/>
      <c r="I54" s="131"/>
      <c r="J54" s="130"/>
      <c r="K54" s="131"/>
      <c r="L54" s="133">
        <v>194</v>
      </c>
      <c r="M54" s="133">
        <v>175.33333333333334</v>
      </c>
      <c r="N54" s="132"/>
      <c r="O54" s="132"/>
      <c r="P54" s="132"/>
    </row>
    <row r="55" ht="15">
      <c r="A55" s="120"/>
    </row>
    <row r="56" spans="1:3" ht="15">
      <c r="A56" s="120"/>
      <c r="B56" s="104" t="s">
        <v>33</v>
      </c>
      <c r="C56" s="104"/>
    </row>
    <row r="57" spans="1:3" ht="15">
      <c r="A57" s="120"/>
      <c r="B57" s="5">
        <v>1</v>
      </c>
      <c r="C57" s="6" t="s">
        <v>16</v>
      </c>
    </row>
    <row r="58" spans="1:3" ht="15">
      <c r="A58" s="120"/>
      <c r="B58" s="5"/>
      <c r="C58" s="6" t="s">
        <v>15</v>
      </c>
    </row>
    <row r="59" spans="1:3" ht="15">
      <c r="A59" s="120"/>
      <c r="B59" s="5"/>
      <c r="C59" s="6" t="s">
        <v>6</v>
      </c>
    </row>
    <row r="60" spans="1:3" ht="15">
      <c r="A60" s="120"/>
      <c r="B60" s="5"/>
      <c r="C60" s="6" t="s">
        <v>57</v>
      </c>
    </row>
    <row r="61" spans="1:3" ht="15">
      <c r="A61" s="120"/>
      <c r="B61" s="5">
        <v>2</v>
      </c>
      <c r="C61" s="6" t="s">
        <v>48</v>
      </c>
    </row>
    <row r="62" spans="1:3" ht="15">
      <c r="A62" s="120"/>
      <c r="B62" s="5"/>
      <c r="C62" s="6" t="s">
        <v>9</v>
      </c>
    </row>
    <row r="63" spans="1:3" ht="15">
      <c r="A63" s="120"/>
      <c r="B63" s="5"/>
      <c r="C63" s="6" t="s">
        <v>59</v>
      </c>
    </row>
    <row r="64" spans="1:3" ht="15">
      <c r="A64" s="120"/>
      <c r="B64" s="5"/>
      <c r="C64" s="6" t="s">
        <v>38</v>
      </c>
    </row>
    <row r="65" spans="1:3" ht="15">
      <c r="A65" s="120"/>
      <c r="B65" s="5">
        <v>3</v>
      </c>
      <c r="C65" s="6" t="s">
        <v>4</v>
      </c>
    </row>
    <row r="66" spans="1:3" ht="15">
      <c r="A66" s="120"/>
      <c r="B66" s="5"/>
      <c r="C66" s="6" t="s">
        <v>3</v>
      </c>
    </row>
    <row r="67" spans="1:3" ht="15">
      <c r="A67" s="120"/>
      <c r="B67" s="5"/>
      <c r="C67" s="6" t="s">
        <v>53</v>
      </c>
    </row>
    <row r="68" spans="1:3" ht="15">
      <c r="A68" s="120"/>
      <c r="B68" s="5"/>
      <c r="C68" s="6" t="s">
        <v>60</v>
      </c>
    </row>
    <row r="69" spans="1:3" ht="15">
      <c r="A69" s="120"/>
      <c r="B69" s="5">
        <v>4</v>
      </c>
      <c r="C69" s="6" t="s">
        <v>44</v>
      </c>
    </row>
    <row r="70" spans="1:3" ht="15">
      <c r="A70" s="120"/>
      <c r="B70" s="5"/>
      <c r="C70" s="6" t="s">
        <v>11</v>
      </c>
    </row>
    <row r="71" spans="1:3" ht="15">
      <c r="A71" s="120"/>
      <c r="B71" s="5"/>
      <c r="C71" s="6" t="s">
        <v>12</v>
      </c>
    </row>
    <row r="72" spans="1:3" ht="15">
      <c r="A72" s="120"/>
      <c r="C72" s="22" t="s">
        <v>61</v>
      </c>
    </row>
    <row r="73" ht="15">
      <c r="A73" s="120"/>
    </row>
    <row r="74" ht="15">
      <c r="A74" s="120"/>
    </row>
    <row r="75" ht="15">
      <c r="A75" s="120"/>
    </row>
    <row r="76" ht="15">
      <c r="A76" s="120"/>
    </row>
    <row r="77" ht="15">
      <c r="A77" s="120"/>
    </row>
    <row r="78" ht="15">
      <c r="A78" s="120"/>
    </row>
  </sheetData>
  <sheetProtection/>
  <mergeCells count="17">
    <mergeCell ref="B56:C56"/>
    <mergeCell ref="A23:A26"/>
    <mergeCell ref="A31:A34"/>
    <mergeCell ref="B40:C40"/>
    <mergeCell ref="J40:K40"/>
    <mergeCell ref="B49:C49"/>
    <mergeCell ref="J49:K49"/>
    <mergeCell ref="B23:C23"/>
    <mergeCell ref="J23:K23"/>
    <mergeCell ref="B31:C31"/>
    <mergeCell ref="J31:K31"/>
    <mergeCell ref="B4:C4"/>
    <mergeCell ref="J4:K4"/>
    <mergeCell ref="B12:C12"/>
    <mergeCell ref="J12:K12"/>
    <mergeCell ref="A4:A7"/>
    <mergeCell ref="A12:A15"/>
  </mergeCells>
  <conditionalFormatting sqref="D5:F7">
    <cfRule type="cellIs" priority="23" dxfId="40" operator="between">
      <formula>250</formula>
      <formula>300</formula>
    </cfRule>
    <cfRule type="cellIs" priority="24" dxfId="41" operator="between">
      <formula>200</formula>
      <formula>249</formula>
    </cfRule>
  </conditionalFormatting>
  <conditionalFormatting sqref="D13:F15">
    <cfRule type="cellIs" priority="21" dxfId="40" operator="between">
      <formula>250</formula>
      <formula>300</formula>
    </cfRule>
    <cfRule type="cellIs" priority="22" dxfId="41" operator="between">
      <formula>200</formula>
      <formula>249</formula>
    </cfRule>
  </conditionalFormatting>
  <conditionalFormatting sqref="L5:N7">
    <cfRule type="cellIs" priority="19" dxfId="40" operator="between">
      <formula>250</formula>
      <formula>300</formula>
    </cfRule>
    <cfRule type="cellIs" priority="20" dxfId="41" operator="between">
      <formula>200</formula>
      <formula>249</formula>
    </cfRule>
  </conditionalFormatting>
  <conditionalFormatting sqref="L13:N15">
    <cfRule type="cellIs" priority="17" dxfId="40" operator="between">
      <formula>250</formula>
      <formula>300</formula>
    </cfRule>
    <cfRule type="cellIs" priority="18" dxfId="41" operator="between">
      <formula>200</formula>
      <formula>249</formula>
    </cfRule>
  </conditionalFormatting>
  <conditionalFormatting sqref="D24:F26">
    <cfRule type="cellIs" priority="15" dxfId="40" operator="between">
      <formula>250</formula>
      <formula>300</formula>
    </cfRule>
    <cfRule type="cellIs" priority="16" dxfId="41" operator="between">
      <formula>200</formula>
      <formula>249</formula>
    </cfRule>
  </conditionalFormatting>
  <conditionalFormatting sqref="D32:F34">
    <cfRule type="cellIs" priority="13" dxfId="40" operator="between">
      <formula>250</formula>
      <formula>300</formula>
    </cfRule>
    <cfRule type="cellIs" priority="14" dxfId="41" operator="between">
      <formula>200</formula>
      <formula>249</formula>
    </cfRule>
  </conditionalFormatting>
  <conditionalFormatting sqref="L24:N26">
    <cfRule type="cellIs" priority="11" dxfId="40" operator="between">
      <formula>250</formula>
      <formula>300</formula>
    </cfRule>
    <cfRule type="cellIs" priority="12" dxfId="41" operator="between">
      <formula>200</formula>
      <formula>249</formula>
    </cfRule>
  </conditionalFormatting>
  <conditionalFormatting sqref="L32:N34">
    <cfRule type="cellIs" priority="9" dxfId="40" operator="between">
      <formula>250</formula>
      <formula>300</formula>
    </cfRule>
    <cfRule type="cellIs" priority="10" dxfId="41" operator="between">
      <formula>200</formula>
      <formula>249</formula>
    </cfRule>
  </conditionalFormatting>
  <conditionalFormatting sqref="D41:F43">
    <cfRule type="cellIs" priority="7" dxfId="40" operator="between">
      <formula>250</formula>
      <formula>300</formula>
    </cfRule>
    <cfRule type="cellIs" priority="8" dxfId="41" operator="between">
      <formula>200</formula>
      <formula>249</formula>
    </cfRule>
  </conditionalFormatting>
  <conditionalFormatting sqref="D50:F52">
    <cfRule type="cellIs" priority="5" dxfId="40" operator="between">
      <formula>250</formula>
      <formula>300</formula>
    </cfRule>
    <cfRule type="cellIs" priority="6" dxfId="41" operator="between">
      <formula>200</formula>
      <formula>249</formula>
    </cfRule>
  </conditionalFormatting>
  <conditionalFormatting sqref="L50:N52">
    <cfRule type="cellIs" priority="3" dxfId="40" operator="between">
      <formula>250</formula>
      <formula>300</formula>
    </cfRule>
    <cfRule type="cellIs" priority="4" dxfId="41" operator="between">
      <formula>200</formula>
      <formula>249</formula>
    </cfRule>
  </conditionalFormatting>
  <conditionalFormatting sqref="L41:N43">
    <cfRule type="cellIs" priority="1" dxfId="40" operator="between">
      <formula>250</formula>
      <formula>300</formula>
    </cfRule>
    <cfRule type="cellIs" priority="2" dxfId="41" operator="between">
      <formula>200</formula>
      <formula>249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Alekian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alekian</dc:creator>
  <cp:keywords/>
  <dc:description/>
  <cp:lastModifiedBy>George Alekian</cp:lastModifiedBy>
  <cp:lastPrinted>2010-05-06T12:48:01Z</cp:lastPrinted>
  <dcterms:created xsi:type="dcterms:W3CDTF">2010-05-06T11:05:29Z</dcterms:created>
  <dcterms:modified xsi:type="dcterms:W3CDTF">2010-05-14T15:16:40Z</dcterms:modified>
  <cp:category/>
  <cp:version/>
  <cp:contentType/>
  <cp:contentStatus/>
</cp:coreProperties>
</file>